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740" tabRatio="784" activeTab="1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Race 7" sheetId="7" r:id="rId7"/>
    <sheet name="Race 8" sheetId="8" r:id="rId8"/>
    <sheet name="Race 9" sheetId="9" r:id="rId9"/>
    <sheet name="Race 10" sheetId="10" r:id="rId10"/>
    <sheet name="Overall" sheetId="11" r:id="rId11"/>
    <sheet name="RULES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<sst xmlns="http://schemas.openxmlformats.org/spreadsheetml/2006/main" count="1374" uniqueCount="195">
  <si>
    <t>Time</t>
  </si>
  <si>
    <t>Points</t>
  </si>
  <si>
    <t>RACES</t>
  </si>
  <si>
    <t>POINTS</t>
  </si>
  <si>
    <t>GRAND PRIX Overall Results</t>
  </si>
  <si>
    <t>Pos</t>
  </si>
  <si>
    <t>Race Order</t>
  </si>
  <si>
    <t>Group Order</t>
  </si>
  <si>
    <t>GROUP</t>
  </si>
  <si>
    <t>NAME</t>
  </si>
  <si>
    <t>POS</t>
  </si>
  <si>
    <t>23rd Jun</t>
  </si>
  <si>
    <t>Min/Mi</t>
  </si>
  <si>
    <t>miles</t>
  </si>
  <si>
    <t>Ross Poiner</t>
  </si>
  <si>
    <t>Christina Smith</t>
  </si>
  <si>
    <t>Leighton Jones</t>
  </si>
  <si>
    <t>Kim Holohan</t>
  </si>
  <si>
    <t>Fay Sharpe</t>
  </si>
  <si>
    <t>GRP</t>
  </si>
  <si>
    <t>Steve Cable</t>
  </si>
  <si>
    <t>Dewi West</t>
  </si>
  <si>
    <t>Byron Davies</t>
  </si>
  <si>
    <t>Lee Morris</t>
  </si>
  <si>
    <t>Steve McLelland</t>
  </si>
  <si>
    <t>Caroline Sandles</t>
  </si>
  <si>
    <t>John Sanderson</t>
  </si>
  <si>
    <t>Linda Owens</t>
  </si>
  <si>
    <t>Laura Hall</t>
  </si>
  <si>
    <t>Sharon Trotman</t>
  </si>
  <si>
    <t>Christine Hurdidge</t>
  </si>
  <si>
    <t>Lynn Holmes</t>
  </si>
  <si>
    <t>Julie Davies</t>
  </si>
  <si>
    <t>Mark Bamford</t>
  </si>
  <si>
    <t>Del Eyre</t>
  </si>
  <si>
    <t>Rob Sandles</t>
  </si>
  <si>
    <t>Paul Rees</t>
  </si>
  <si>
    <t>John Holohan</t>
  </si>
  <si>
    <t>Linda Waller</t>
  </si>
  <si>
    <t>Nicola Julian</t>
  </si>
  <si>
    <t>Vicky Holmes</t>
  </si>
  <si>
    <t>Alfryn Easter</t>
  </si>
  <si>
    <t>Carwyn Jenkins</t>
  </si>
  <si>
    <t>James Davies</t>
  </si>
  <si>
    <t>Ashley Pascoe</t>
  </si>
  <si>
    <t>Below are race rules regarding the Grand Prix</t>
  </si>
  <si>
    <t>All runners are responsible for checking their own results and informing the author before the next race.</t>
  </si>
  <si>
    <t>In the event of people finishing on equal points at the end of the year, the order will be decided on:</t>
  </si>
  <si>
    <t>*</t>
  </si>
  <si>
    <t>1. Person winning the most head to head races</t>
  </si>
  <si>
    <t>2. If 1. above equal then person finishing higher in Age Grade points.</t>
  </si>
  <si>
    <t>3. If 1. and 2. can't seperate them then it's a fist fight.</t>
  </si>
  <si>
    <r>
      <t xml:space="preserve">You have to be a </t>
    </r>
    <r>
      <rPr>
        <b/>
        <u val="single"/>
        <sz val="10"/>
        <rFont val="Arial"/>
        <family val="2"/>
      </rPr>
      <t>paid</t>
    </r>
    <r>
      <rPr>
        <sz val="10"/>
        <rFont val="Arial"/>
        <family val="2"/>
      </rPr>
      <t xml:space="preserve"> up member to score any points.</t>
    </r>
  </si>
  <si>
    <t>Gwen Smith</t>
  </si>
  <si>
    <t>Div</t>
  </si>
  <si>
    <t>Min per Mile</t>
  </si>
  <si>
    <t>Jane Wallace</t>
  </si>
  <si>
    <t>Aron Jones</t>
  </si>
  <si>
    <t>Sandra Rees</t>
  </si>
  <si>
    <t>Charlie James</t>
  </si>
  <si>
    <t>Ross Gribble</t>
  </si>
  <si>
    <t>Si Vaughan</t>
  </si>
  <si>
    <t>Mark Eakins</t>
  </si>
  <si>
    <t>Louise Eakins</t>
  </si>
  <si>
    <t>Mike Prasad</t>
  </si>
  <si>
    <t>Alice Sullivan</t>
  </si>
  <si>
    <t>Jo Hughes-Dowdle</t>
  </si>
  <si>
    <t>Chris Francis</t>
  </si>
  <si>
    <t>Elfed Joseph</t>
  </si>
  <si>
    <t>Eiri Evans-Jones</t>
  </si>
  <si>
    <t>DNF</t>
  </si>
  <si>
    <t>Nathan Flear</t>
  </si>
  <si>
    <t>Ceri Isaac</t>
  </si>
  <si>
    <t>Rob Coffey</t>
  </si>
  <si>
    <t>Nigel Morse</t>
  </si>
  <si>
    <t>Sarah Barham</t>
  </si>
  <si>
    <t>Gina Southam</t>
  </si>
  <si>
    <t>Meinir Jones</t>
  </si>
  <si>
    <t>Andrew Arran</t>
  </si>
  <si>
    <t>Christopher Jones</t>
  </si>
  <si>
    <t>David Barham</t>
  </si>
  <si>
    <t>Richard Webster</t>
  </si>
  <si>
    <t>Laura Sharpe</t>
  </si>
  <si>
    <t>Helen Jenkins</t>
  </si>
  <si>
    <t>Sue Davies</t>
  </si>
  <si>
    <t>Dan Gilbert</t>
  </si>
  <si>
    <t>Ed Davies</t>
  </si>
  <si>
    <t>Viv Kavanagh</t>
  </si>
  <si>
    <t>Shereen Lisk</t>
  </si>
  <si>
    <t>Dean Webster</t>
  </si>
  <si>
    <t>Chris Simons</t>
  </si>
  <si>
    <t>Julie Archer</t>
  </si>
  <si>
    <t>Caroline Jones</t>
  </si>
  <si>
    <t>Jamie Nobbs</t>
  </si>
  <si>
    <t>David Doherty</t>
  </si>
  <si>
    <t>Steven Burton</t>
  </si>
  <si>
    <t>Gareth Parry</t>
  </si>
  <si>
    <t>Laura Hughes-Dowdle</t>
  </si>
  <si>
    <t>BEST 6 RACES COUNT</t>
  </si>
  <si>
    <t>Stephen Lisk</t>
  </si>
  <si>
    <t>Nerys Jones</t>
  </si>
  <si>
    <t>Emma Doolan</t>
  </si>
  <si>
    <t>Saran Lewis</t>
  </si>
  <si>
    <t>avg turn out</t>
  </si>
  <si>
    <t>tot miles</t>
  </si>
  <si>
    <t>mile</t>
  </si>
  <si>
    <t>Runners finishing together, if the timekeepers can't seperate them then the oldest person wins.</t>
  </si>
  <si>
    <t>Louise Steer</t>
  </si>
  <si>
    <t>Nigel Evans</t>
  </si>
  <si>
    <t>Natalie John</t>
  </si>
  <si>
    <t>Gareth Meardon</t>
  </si>
  <si>
    <t>Mark Davies</t>
  </si>
  <si>
    <t>Dai Sullivan</t>
  </si>
  <si>
    <t>Rick Nugent</t>
  </si>
  <si>
    <t>Diane Ridgeway</t>
  </si>
  <si>
    <t>Peter Clement</t>
  </si>
  <si>
    <t>Philip Wallace</t>
  </si>
  <si>
    <t>Swansea University Track</t>
  </si>
  <si>
    <t>Karen Dusgate</t>
  </si>
  <si>
    <t>Paul McNeil</t>
  </si>
  <si>
    <t>Abbie Evans</t>
  </si>
  <si>
    <t>Running Clock from 10:30</t>
  </si>
  <si>
    <t>Miles</t>
  </si>
  <si>
    <t>Name</t>
  </si>
  <si>
    <t>Ian Bamford</t>
  </si>
  <si>
    <t>Rhian Chase</t>
  </si>
  <si>
    <t>Martin Nicholls</t>
  </si>
  <si>
    <t>Caroline Morgan</t>
  </si>
  <si>
    <t>Laura Nutter</t>
  </si>
  <si>
    <t>Paul McNeill</t>
  </si>
  <si>
    <t>Brian MacBride</t>
  </si>
  <si>
    <t>guest</t>
  </si>
  <si>
    <t>Tim MacDermott</t>
  </si>
  <si>
    <t>Mins Mile</t>
  </si>
  <si>
    <t>Jonah Fage</t>
  </si>
  <si>
    <t>Gavin Davies</t>
  </si>
  <si>
    <t>Karl John</t>
  </si>
  <si>
    <t>Carl Vonk</t>
  </si>
  <si>
    <t>Darren Hall</t>
  </si>
  <si>
    <t>Michelle Thomas-Luisi</t>
  </si>
  <si>
    <t>University Track - 14th Mar</t>
  </si>
  <si>
    <t>Bynea - Machynys Coastal Path - 4th Feb</t>
  </si>
  <si>
    <t>Swansea Front - 28th Mar</t>
  </si>
  <si>
    <t>C</t>
  </si>
  <si>
    <t>A</t>
  </si>
  <si>
    <t>N</t>
  </si>
  <si>
    <t>E</t>
  </si>
  <si>
    <t>L</t>
  </si>
  <si>
    <t>D</t>
  </si>
  <si>
    <t>Penclacwydd May 30th 2018</t>
  </si>
  <si>
    <t>Chris Montenegro</t>
  </si>
  <si>
    <t>Ben Sullivan</t>
  </si>
  <si>
    <t>Kevin Watson</t>
  </si>
  <si>
    <t>Anna Wake</t>
  </si>
  <si>
    <t>Lorna Nutter</t>
  </si>
  <si>
    <t>Penclacwydd 25th April 2018</t>
  </si>
  <si>
    <t>Gorseinon cycle Path 27th Jun -2018</t>
  </si>
  <si>
    <t>Rob Kestin</t>
  </si>
  <si>
    <t>Dave Williams</t>
  </si>
  <si>
    <t>Martyn Hurford</t>
  </si>
  <si>
    <t>Alex Evans</t>
  </si>
  <si>
    <t>Christine Foley</t>
  </si>
  <si>
    <t>Steve Mclelland</t>
  </si>
  <si>
    <t>Anthony Jones</t>
  </si>
  <si>
    <t>Martin Bennett</t>
  </si>
  <si>
    <t>Cameron Nicholls</t>
  </si>
  <si>
    <t>Lliw Resevoir 25th July</t>
  </si>
  <si>
    <t>Nigel evans</t>
  </si>
  <si>
    <t>Paul Mcneill</t>
  </si>
  <si>
    <t>Karl Johns</t>
  </si>
  <si>
    <t>Keith Johns</t>
  </si>
  <si>
    <t>Nathan Williams</t>
  </si>
  <si>
    <t>David Mason</t>
  </si>
  <si>
    <t>Katie Williams</t>
  </si>
  <si>
    <t>Joy Williams</t>
  </si>
  <si>
    <t>Kelly Bamford</t>
  </si>
  <si>
    <t>Eleanor Wood</t>
  </si>
  <si>
    <t>Ciara Dowling</t>
  </si>
  <si>
    <t xml:space="preserve">Laura Sharpe </t>
  </si>
  <si>
    <t xml:space="preserve">Steve Bendle     </t>
  </si>
  <si>
    <t>Linda Rees</t>
  </si>
  <si>
    <t xml:space="preserve">James Davies </t>
  </si>
  <si>
    <t xml:space="preserve">                          DNF</t>
  </si>
  <si>
    <t>Ynystawe 29th Aug</t>
  </si>
  <si>
    <t>Davinder Hayer</t>
  </si>
  <si>
    <t>Alyson Heard</t>
  </si>
  <si>
    <t>Jules Wilson</t>
  </si>
  <si>
    <t>Nicola Davies</t>
  </si>
  <si>
    <t>Swansea Sea Front 26th Sep</t>
  </si>
  <si>
    <t>AVG</t>
  </si>
  <si>
    <t>Paul Robertshaw</t>
  </si>
  <si>
    <t>Olivia Bromham</t>
  </si>
  <si>
    <t>Hannah Dix</t>
  </si>
  <si>
    <t>Kathryn Johnstone</t>
  </si>
  <si>
    <t>avg mileage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</si>
</sst>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"/>
    <numFmt numFmtId="176" formatCode="00"/>
    <numFmt numFmtId="177" formatCode="0.0"/>
    <numFmt numFmtId="178" formatCode="[$€-2]\ #,##0.00_);[Red]\([$€-2]\ #,##0.00\)"/>
    <numFmt numFmtId="179" formatCode="h:mm:ss;@"/>
    <numFmt numFmtId="180" formatCode="h:mm:ss"/>
    <numFmt numFmtId="181" formatCode="hh:mm:ss;@"/>
    <numFmt numFmtId="182" formatCode="[$-F400]h:mm:ss\ AM/PM"/>
    <numFmt numFmtId="183" formatCode="hh:mm:ss.00"/>
    <numFmt numFmtId="184" formatCode="mmm\ dd\ yyyy"/>
    <numFmt numFmtId="185" formatCode="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2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>
      <alignment/>
      <protection/>
    </xf>
    <xf numFmtId="4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>
      <alignment/>
      <protection/>
    </xf>
    <xf numFmtId="44" fontId="0" fillId="0" borderId="0">
      <alignment/>
      <protection/>
    </xf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14" fillId="0" borderId="0" applyNumberFormat="0" applyFill="0" applyBorder="0" applyProtection="0">
      <alignment vertical="top" wrapText="1"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6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" fontId="3" fillId="0" borderId="12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3" fillId="0" borderId="13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33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3" fillId="0" borderId="11" xfId="0" applyFont="1" applyBorder="1" applyAlignment="1">
      <alignment/>
    </xf>
    <xf numFmtId="179" fontId="3" fillId="0" borderId="13" xfId="0" applyNumberFormat="1" applyFont="1" applyBorder="1" applyAlignment="1">
      <alignment horizontal="center" vertical="top" wrapText="1"/>
    </xf>
    <xf numFmtId="179" fontId="3" fillId="0" borderId="12" xfId="0" applyNumberFormat="1" applyFont="1" applyBorder="1" applyAlignment="1">
      <alignment horizontal="center" vertical="top" wrapText="1"/>
    </xf>
    <xf numFmtId="179" fontId="3" fillId="0" borderId="11" xfId="0" applyNumberFormat="1" applyFont="1" applyBorder="1" applyAlignment="1">
      <alignment horizontal="center" vertical="top" wrapText="1"/>
    </xf>
    <xf numFmtId="182" fontId="4" fillId="0" borderId="10" xfId="0" applyNumberFormat="1" applyFont="1" applyBorder="1" applyAlignment="1">
      <alignment horizontal="center"/>
    </xf>
    <xf numFmtId="182" fontId="3" fillId="0" borderId="0" xfId="0" applyNumberFormat="1" applyFont="1" applyAlignment="1">
      <alignment horizontal="right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46" fontId="5" fillId="0" borderId="13" xfId="0" applyNumberFormat="1" applyFont="1" applyBorder="1" applyAlignment="1">
      <alignment/>
    </xf>
    <xf numFmtId="46" fontId="5" fillId="0" borderId="12" xfId="0" applyNumberFormat="1" applyFont="1" applyBorder="1" applyAlignment="1">
      <alignment/>
    </xf>
    <xf numFmtId="46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182" fontId="5" fillId="0" borderId="13" xfId="0" applyNumberFormat="1" applyFont="1" applyBorder="1" applyAlignment="1">
      <alignment/>
    </xf>
    <xf numFmtId="182" fontId="5" fillId="0" borderId="12" xfId="0" applyNumberFormat="1" applyFont="1" applyBorder="1" applyAlignment="1">
      <alignment/>
    </xf>
    <xf numFmtId="0" fontId="3" fillId="0" borderId="12" xfId="0" applyFont="1" applyFill="1" applyBorder="1" applyAlignment="1">
      <alignment horizontal="center"/>
    </xf>
    <xf numFmtId="179" fontId="3" fillId="0" borderId="11" xfId="0" applyNumberFormat="1" applyFont="1" applyFill="1" applyBorder="1" applyAlignment="1">
      <alignment horizontal="center" vertical="top" wrapText="1"/>
    </xf>
    <xf numFmtId="182" fontId="5" fillId="0" borderId="11" xfId="0" applyNumberFormat="1" applyFont="1" applyBorder="1" applyAlignment="1">
      <alignment/>
    </xf>
    <xf numFmtId="45" fontId="5" fillId="0" borderId="12" xfId="0" applyNumberFormat="1" applyFont="1" applyFill="1" applyBorder="1" applyAlignment="1">
      <alignment horizontal="center"/>
    </xf>
    <xf numFmtId="45" fontId="5" fillId="0" borderId="11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3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12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179" fontId="3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9" fontId="3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1" fontId="3" fillId="0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6" fontId="3" fillId="0" borderId="12" xfId="0" applyNumberFormat="1" applyFont="1" applyBorder="1" applyAlignment="1">
      <alignment/>
    </xf>
    <xf numFmtId="180" fontId="3" fillId="0" borderId="13" xfId="0" applyNumberFormat="1" applyFont="1" applyBorder="1" applyAlignment="1">
      <alignment/>
    </xf>
    <xf numFmtId="180" fontId="3" fillId="0" borderId="12" xfId="0" applyNumberFormat="1" applyFont="1" applyBorder="1" applyAlignment="1">
      <alignment/>
    </xf>
    <xf numFmtId="0" fontId="3" fillId="33" borderId="16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45" fontId="5" fillId="0" borderId="13" xfId="0" applyNumberFormat="1" applyFont="1" applyBorder="1" applyAlignment="1">
      <alignment horizontal="center"/>
    </xf>
    <xf numFmtId="45" fontId="5" fillId="0" borderId="12" xfId="0" applyNumberFormat="1" applyFont="1" applyBorder="1" applyAlignment="1">
      <alignment horizontal="center"/>
    </xf>
    <xf numFmtId="182" fontId="3" fillId="0" borderId="0" xfId="0" applyNumberFormat="1" applyFont="1" applyAlignment="1">
      <alignment horizontal="center"/>
    </xf>
    <xf numFmtId="0" fontId="53" fillId="0" borderId="11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0" fillId="0" borderId="12" xfId="0" applyFont="1" applyBorder="1" applyAlignment="1">
      <alignment/>
    </xf>
    <xf numFmtId="0" fontId="36" fillId="0" borderId="13" xfId="61" applyBorder="1">
      <alignment/>
      <protection/>
    </xf>
    <xf numFmtId="21" fontId="36" fillId="0" borderId="13" xfId="61" applyNumberFormat="1" applyBorder="1">
      <alignment/>
      <protection/>
    </xf>
    <xf numFmtId="0" fontId="36" fillId="0" borderId="12" xfId="61" applyBorder="1">
      <alignment/>
      <protection/>
    </xf>
    <xf numFmtId="21" fontId="36" fillId="0" borderId="12" xfId="61" applyNumberFormat="1" applyBorder="1">
      <alignment/>
      <protection/>
    </xf>
    <xf numFmtId="0" fontId="36" fillId="0" borderId="11" xfId="61" applyBorder="1">
      <alignment/>
      <protection/>
    </xf>
    <xf numFmtId="21" fontId="36" fillId="0" borderId="11" xfId="61" applyNumberFormat="1" applyBorder="1">
      <alignment/>
      <protection/>
    </xf>
    <xf numFmtId="0" fontId="15" fillId="0" borderId="12" xfId="0" applyFont="1" applyBorder="1" applyAlignment="1">
      <alignment/>
    </xf>
    <xf numFmtId="0" fontId="36" fillId="0" borderId="13" xfId="61" applyFont="1" applyBorder="1">
      <alignment/>
      <protection/>
    </xf>
    <xf numFmtId="0" fontId="36" fillId="0" borderId="12" xfId="61" applyFont="1" applyBorder="1">
      <alignment/>
      <protection/>
    </xf>
    <xf numFmtId="0" fontId="36" fillId="0" borderId="11" xfId="61" applyFont="1" applyBorder="1">
      <alignment/>
      <protection/>
    </xf>
    <xf numFmtId="0" fontId="15" fillId="0" borderId="13" xfId="0" applyFont="1" applyBorder="1" applyAlignment="1">
      <alignment horizontal="center"/>
    </xf>
    <xf numFmtId="182" fontId="32" fillId="0" borderId="12" xfId="0" applyNumberFormat="1" applyFont="1" applyBorder="1" applyAlignment="1">
      <alignment/>
    </xf>
    <xf numFmtId="0" fontId="15" fillId="0" borderId="12" xfId="0" applyFont="1" applyBorder="1" applyAlignment="1">
      <alignment horizontal="center"/>
    </xf>
    <xf numFmtId="182" fontId="32" fillId="0" borderId="13" xfId="0" applyNumberFormat="1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2" xfId="0" applyFont="1" applyBorder="1" applyAlignment="1">
      <alignment horizontal="center" vertical="center" wrapText="1"/>
    </xf>
    <xf numFmtId="46" fontId="32" fillId="0" borderId="12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46" fontId="32" fillId="0" borderId="11" xfId="0" applyNumberFormat="1" applyFont="1" applyBorder="1" applyAlignment="1">
      <alignment vertical="center"/>
    </xf>
    <xf numFmtId="46" fontId="3" fillId="0" borderId="11" xfId="0" applyNumberFormat="1" applyFont="1" applyBorder="1" applyAlignment="1">
      <alignment/>
    </xf>
    <xf numFmtId="21" fontId="3" fillId="0" borderId="13" xfId="0" applyNumberFormat="1" applyFont="1" applyBorder="1" applyAlignment="1">
      <alignment horizontal="center"/>
    </xf>
    <xf numFmtId="21" fontId="3" fillId="0" borderId="12" xfId="0" applyNumberFormat="1" applyFont="1" applyBorder="1" applyAlignment="1">
      <alignment horizontal="center"/>
    </xf>
    <xf numFmtId="21" fontId="3" fillId="0" borderId="11" xfId="0" applyNumberFormat="1" applyFont="1" applyBorder="1" applyAlignment="1">
      <alignment horizontal="center"/>
    </xf>
    <xf numFmtId="21" fontId="0" fillId="0" borderId="12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179" fontId="10" fillId="0" borderId="12" xfId="0" applyNumberFormat="1" applyFont="1" applyBorder="1" applyAlignment="1">
      <alignment horizontal="center" vertical="top" wrapText="1"/>
    </xf>
    <xf numFmtId="1" fontId="10" fillId="0" borderId="12" xfId="0" applyNumberFormat="1" applyFont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/>
    </xf>
    <xf numFmtId="1" fontId="10" fillId="0" borderId="12" xfId="0" applyNumberFormat="1" applyFont="1" applyFill="1" applyBorder="1" applyAlignment="1">
      <alignment horizontal="center"/>
    </xf>
    <xf numFmtId="45" fontId="0" fillId="0" borderId="12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0" fillId="0" borderId="11" xfId="0" applyNumberFormat="1" applyFont="1" applyBorder="1" applyAlignment="1">
      <alignment horizontal="center" vertical="top" wrapText="1"/>
    </xf>
    <xf numFmtId="1" fontId="10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/>
    </xf>
    <xf numFmtId="0" fontId="10" fillId="33" borderId="12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32" borderId="0" xfId="0" applyFont="1" applyFill="1" applyAlignment="1">
      <alignment/>
    </xf>
    <xf numFmtId="182" fontId="1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5" fontId="0" fillId="0" borderId="11" xfId="0" applyNumberFormat="1" applyFont="1" applyFill="1" applyBorder="1" applyAlignment="1">
      <alignment horizontal="center"/>
    </xf>
    <xf numFmtId="179" fontId="10" fillId="0" borderId="12" xfId="0" applyNumberFormat="1" applyFont="1" applyFill="1" applyBorder="1" applyAlignment="1">
      <alignment horizontal="center" vertical="center" wrapText="1"/>
    </xf>
    <xf numFmtId="181" fontId="0" fillId="0" borderId="12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181" fontId="13" fillId="0" borderId="12" xfId="0" applyNumberFormat="1" applyFont="1" applyBorder="1" applyAlignment="1">
      <alignment horizontal="center"/>
    </xf>
    <xf numFmtId="179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21" fontId="0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0" fillId="0" borderId="13" xfId="0" applyFont="1" applyBorder="1" applyAlignment="1">
      <alignment/>
    </xf>
    <xf numFmtId="179" fontId="10" fillId="0" borderId="13" xfId="0" applyNumberFormat="1" applyFont="1" applyBorder="1" applyAlignment="1">
      <alignment horizontal="center" vertical="top" wrapText="1"/>
    </xf>
    <xf numFmtId="1" fontId="10" fillId="0" borderId="13" xfId="0" applyNumberFormat="1" applyFont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182" fontId="10" fillId="0" borderId="12" xfId="0" applyNumberFormat="1" applyFont="1" applyBorder="1" applyAlignment="1">
      <alignment horizontal="center"/>
    </xf>
    <xf numFmtId="182" fontId="10" fillId="0" borderId="11" xfId="0" applyNumberFormat="1" applyFont="1" applyBorder="1" applyAlignment="1">
      <alignment horizontal="center"/>
    </xf>
    <xf numFmtId="182" fontId="10" fillId="0" borderId="13" xfId="0" applyNumberFormat="1" applyFont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8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/>
    </xf>
    <xf numFmtId="1" fontId="3" fillId="0" borderId="13" xfId="0" applyNumberFormat="1" applyFont="1" applyFill="1" applyBorder="1" applyAlignment="1">
      <alignment horizontal="center"/>
    </xf>
    <xf numFmtId="45" fontId="5" fillId="0" borderId="13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182" fontId="0" fillId="0" borderId="12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vertical="center"/>
    </xf>
    <xf numFmtId="182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13" xfId="0" applyFont="1" applyBorder="1" applyAlignment="1">
      <alignment horizontal="left"/>
    </xf>
    <xf numFmtId="182" fontId="0" fillId="0" borderId="13" xfId="0" applyNumberFormat="1" applyFont="1" applyBorder="1" applyAlignment="1">
      <alignment horizontal="right"/>
    </xf>
    <xf numFmtId="0" fontId="10" fillId="0" borderId="13" xfId="0" applyFont="1" applyBorder="1" applyAlignment="1">
      <alignment horizontal="center" vertical="top" wrapText="1"/>
    </xf>
    <xf numFmtId="46" fontId="0" fillId="0" borderId="13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12" xfId="0" applyFont="1" applyBorder="1" applyAlignment="1">
      <alignment horizontal="center" vertical="top" wrapText="1"/>
    </xf>
    <xf numFmtId="46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79" fontId="10" fillId="0" borderId="0" xfId="0" applyNumberFormat="1" applyFont="1" applyBorder="1" applyAlignment="1">
      <alignment horizontal="center" vertical="top" wrapText="1"/>
    </xf>
    <xf numFmtId="1" fontId="10" fillId="0" borderId="0" xfId="0" applyNumberFormat="1" applyFont="1" applyBorder="1" applyAlignment="1">
      <alignment horizontal="center" vertical="top" wrapText="1"/>
    </xf>
    <xf numFmtId="0" fontId="10" fillId="33" borderId="15" xfId="0" applyFont="1" applyFill="1" applyBorder="1" applyAlignment="1">
      <alignment horizontal="center"/>
    </xf>
    <xf numFmtId="182" fontId="0" fillId="0" borderId="11" xfId="0" applyNumberFormat="1" applyFont="1" applyBorder="1" applyAlignment="1">
      <alignment horizontal="right"/>
    </xf>
    <xf numFmtId="0" fontId="10" fillId="0" borderId="11" xfId="0" applyFont="1" applyBorder="1" applyAlignment="1">
      <alignment horizontal="center" vertical="top" wrapText="1"/>
    </xf>
    <xf numFmtId="46" fontId="0" fillId="0" borderId="11" xfId="0" applyNumberFormat="1" applyFont="1" applyBorder="1" applyAlignment="1">
      <alignment/>
    </xf>
    <xf numFmtId="21" fontId="10" fillId="0" borderId="0" xfId="0" applyNumberFormat="1" applyFont="1" applyAlignment="1">
      <alignment/>
    </xf>
    <xf numFmtId="182" fontId="10" fillId="0" borderId="0" xfId="0" applyNumberFormat="1" applyFont="1" applyAlignment="1">
      <alignment horizontal="right"/>
    </xf>
    <xf numFmtId="0" fontId="36" fillId="0" borderId="12" xfId="61" applyBorder="1" applyAlignment="1">
      <alignment horizontal="center"/>
      <protection/>
    </xf>
    <xf numFmtId="0" fontId="36" fillId="0" borderId="25" xfId="61" applyFont="1" applyFill="1" applyBorder="1">
      <alignment/>
      <protection/>
    </xf>
    <xf numFmtId="0" fontId="15" fillId="0" borderId="0" xfId="0" applyFont="1" applyFill="1" applyBorder="1" applyAlignment="1">
      <alignment/>
    </xf>
    <xf numFmtId="2" fontId="32" fillId="0" borderId="0" xfId="0" applyNumberFormat="1" applyFont="1" applyBorder="1" applyAlignment="1">
      <alignment vertical="center"/>
    </xf>
    <xf numFmtId="0" fontId="33" fillId="0" borderId="10" xfId="0" applyFont="1" applyBorder="1" applyAlignment="1">
      <alignment horizontal="center"/>
    </xf>
    <xf numFmtId="2" fontId="30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33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182" fontId="30" fillId="0" borderId="10" xfId="0" applyNumberFormat="1" applyFont="1" applyBorder="1" applyAlignment="1">
      <alignment horizontal="center"/>
    </xf>
    <xf numFmtId="0" fontId="3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32" fillId="0" borderId="13" xfId="0" applyFont="1" applyBorder="1" applyAlignment="1">
      <alignment horizontal="center"/>
    </xf>
    <xf numFmtId="179" fontId="15" fillId="0" borderId="13" xfId="0" applyNumberFormat="1" applyFont="1" applyBorder="1" applyAlignment="1">
      <alignment horizontal="center" vertical="top" wrapText="1"/>
    </xf>
    <xf numFmtId="1" fontId="15" fillId="0" borderId="13" xfId="0" applyNumberFormat="1" applyFont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46" fontId="32" fillId="0" borderId="13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15" fillId="0" borderId="0" xfId="0" applyFont="1" applyAlignment="1">
      <alignment/>
    </xf>
    <xf numFmtId="0" fontId="32" fillId="0" borderId="12" xfId="0" applyFont="1" applyBorder="1" applyAlignment="1">
      <alignment horizontal="center"/>
    </xf>
    <xf numFmtId="179" fontId="15" fillId="0" borderId="12" xfId="0" applyNumberFormat="1" applyFont="1" applyBorder="1" applyAlignment="1">
      <alignment horizontal="center" vertical="top" wrapText="1"/>
    </xf>
    <xf numFmtId="1" fontId="15" fillId="0" borderId="12" xfId="0" applyNumberFormat="1" applyFont="1" applyBorder="1" applyAlignment="1">
      <alignment horizontal="center" vertical="top" wrapText="1"/>
    </xf>
    <xf numFmtId="0" fontId="15" fillId="33" borderId="12" xfId="0" applyFont="1" applyFill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46" fontId="32" fillId="0" borderId="12" xfId="0" applyNumberFormat="1" applyFont="1" applyBorder="1" applyAlignment="1">
      <alignment/>
    </xf>
    <xf numFmtId="0" fontId="15" fillId="0" borderId="11" xfId="0" applyFont="1" applyBorder="1" applyAlignment="1">
      <alignment horizontal="center"/>
    </xf>
    <xf numFmtId="179" fontId="15" fillId="0" borderId="11" xfId="0" applyNumberFormat="1" applyFont="1" applyBorder="1" applyAlignment="1">
      <alignment horizontal="center" vertical="top" wrapText="1"/>
    </xf>
    <xf numFmtId="1" fontId="15" fillId="0" borderId="11" xfId="0" applyNumberFormat="1" applyFont="1" applyBorder="1" applyAlignment="1">
      <alignment horizontal="center" vertical="top" wrapText="1"/>
    </xf>
    <xf numFmtId="0" fontId="15" fillId="33" borderId="11" xfId="0" applyFont="1" applyFill="1" applyBorder="1" applyAlignment="1">
      <alignment horizontal="center" vertical="top" wrapText="1"/>
    </xf>
    <xf numFmtId="0" fontId="15" fillId="33" borderId="12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0" fontId="15" fillId="33" borderId="1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179" fontId="15" fillId="0" borderId="25" xfId="0" applyNumberFormat="1" applyFont="1" applyFill="1" applyBorder="1" applyAlignment="1">
      <alignment horizontal="center" vertical="top" wrapText="1"/>
    </xf>
    <xf numFmtId="1" fontId="15" fillId="0" borderId="25" xfId="0" applyNumberFormat="1" applyFont="1" applyFill="1" applyBorder="1" applyAlignment="1">
      <alignment horizontal="center" vertical="top" wrapText="1"/>
    </xf>
    <xf numFmtId="0" fontId="15" fillId="0" borderId="2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79" fontId="15" fillId="0" borderId="0" xfId="0" applyNumberFormat="1" applyFont="1" applyFill="1" applyBorder="1" applyAlignment="1">
      <alignment horizontal="center" vertical="top" wrapText="1"/>
    </xf>
    <xf numFmtId="1" fontId="15" fillId="0" borderId="0" xfId="0" applyNumberFormat="1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/>
    </xf>
    <xf numFmtId="0" fontId="32" fillId="0" borderId="11" xfId="0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0" fontId="32" fillId="0" borderId="0" xfId="0" applyFont="1" applyBorder="1" applyAlignment="1">
      <alignment horizontal="center"/>
    </xf>
    <xf numFmtId="0" fontId="15" fillId="32" borderId="0" xfId="0" applyFont="1" applyFill="1" applyAlignment="1">
      <alignment/>
    </xf>
    <xf numFmtId="182" fontId="15" fillId="0" borderId="0" xfId="0" applyNumberFormat="1" applyFont="1" applyAlignment="1">
      <alignment horizontal="right"/>
    </xf>
    <xf numFmtId="0" fontId="15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left"/>
    </xf>
    <xf numFmtId="21" fontId="32" fillId="0" borderId="12" xfId="0" applyNumberFormat="1" applyFont="1" applyBorder="1" applyAlignment="1">
      <alignment/>
    </xf>
    <xf numFmtId="0" fontId="15" fillId="0" borderId="12" xfId="0" applyFont="1" applyBorder="1" applyAlignment="1">
      <alignment horizontal="left"/>
    </xf>
    <xf numFmtId="21" fontId="15" fillId="0" borderId="12" xfId="0" applyNumberFormat="1" applyFont="1" applyBorder="1" applyAlignment="1">
      <alignment/>
    </xf>
    <xf numFmtId="2" fontId="15" fillId="0" borderId="12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32" fillId="0" borderId="11" xfId="0" applyFont="1" applyBorder="1" applyAlignment="1">
      <alignment horizontal="left"/>
    </xf>
    <xf numFmtId="21" fontId="15" fillId="0" borderId="11" xfId="0" applyNumberFormat="1" applyFont="1" applyBorder="1" applyAlignment="1">
      <alignment/>
    </xf>
    <xf numFmtId="0" fontId="15" fillId="0" borderId="0" xfId="0" applyFont="1" applyAlignment="1">
      <alignment horizontal="left"/>
    </xf>
    <xf numFmtId="21" fontId="15" fillId="0" borderId="0" xfId="0" applyNumberFormat="1" applyFont="1" applyAlignment="1">
      <alignment/>
    </xf>
    <xf numFmtId="0" fontId="33" fillId="0" borderId="13" xfId="0" applyFont="1" applyBorder="1" applyAlignment="1">
      <alignment horizontal="center"/>
    </xf>
    <xf numFmtId="2" fontId="30" fillId="0" borderId="13" xfId="0" applyNumberFormat="1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33" borderId="13" xfId="0" applyFont="1" applyFill="1" applyBorder="1" applyAlignment="1">
      <alignment horizontal="center"/>
    </xf>
    <xf numFmtId="0" fontId="30" fillId="0" borderId="27" xfId="0" applyFont="1" applyBorder="1" applyAlignment="1">
      <alignment horizontal="left" vertical="center"/>
    </xf>
    <xf numFmtId="0" fontId="32" fillId="0" borderId="17" xfId="0" applyFont="1" applyBorder="1" applyAlignment="1">
      <alignment vertical="center"/>
    </xf>
    <xf numFmtId="0" fontId="32" fillId="0" borderId="17" xfId="0" applyFont="1" applyBorder="1" applyAlignment="1">
      <alignment horizontal="left" vertical="center"/>
    </xf>
    <xf numFmtId="0" fontId="32" fillId="0" borderId="28" xfId="0" applyFont="1" applyBorder="1" applyAlignment="1">
      <alignment vertical="center"/>
    </xf>
    <xf numFmtId="0" fontId="32" fillId="0" borderId="13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30" fillId="0" borderId="10" xfId="0" applyFont="1" applyBorder="1" applyAlignment="1">
      <alignment horizontal="left" vertical="center"/>
    </xf>
    <xf numFmtId="180" fontId="3" fillId="0" borderId="11" xfId="0" applyNumberFormat="1" applyFont="1" applyBorder="1" applyAlignment="1">
      <alignment/>
    </xf>
    <xf numFmtId="181" fontId="3" fillId="0" borderId="13" xfId="0" applyNumberFormat="1" applyFont="1" applyBorder="1" applyAlignment="1">
      <alignment/>
    </xf>
    <xf numFmtId="46" fontId="5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1" fontId="5" fillId="0" borderId="13" xfId="0" applyNumberFormat="1" applyFont="1" applyBorder="1" applyAlignment="1">
      <alignment/>
    </xf>
    <xf numFmtId="21" fontId="5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10" fillId="0" borderId="13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0" fontId="10" fillId="0" borderId="12" xfId="62" applyNumberFormat="1" applyFont="1" applyBorder="1" applyAlignment="1">
      <alignment/>
    </xf>
    <xf numFmtId="0" fontId="10" fillId="0" borderId="29" xfId="62" applyNumberFormat="1" applyFont="1" applyBorder="1" applyAlignment="1">
      <alignment/>
    </xf>
    <xf numFmtId="0" fontId="10" fillId="0" borderId="13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10" fillId="0" borderId="11" xfId="62" applyNumberFormat="1" applyFont="1" applyBorder="1" applyAlignment="1">
      <alignment/>
    </xf>
    <xf numFmtId="0" fontId="10" fillId="0" borderId="11" xfId="0" applyNumberFormat="1" applyFont="1" applyBorder="1" applyAlignment="1">
      <alignment/>
    </xf>
    <xf numFmtId="0" fontId="5" fillId="0" borderId="11" xfId="0" applyFont="1" applyFill="1" applyBorder="1" applyAlignment="1">
      <alignment/>
    </xf>
    <xf numFmtId="182" fontId="4" fillId="0" borderId="13" xfId="0" applyNumberFormat="1" applyFont="1" applyBorder="1" applyAlignment="1">
      <alignment horizontal="center"/>
    </xf>
    <xf numFmtId="46" fontId="10" fillId="0" borderId="13" xfId="0" applyNumberFormat="1" applyFont="1" applyBorder="1" applyAlignment="1">
      <alignment horizontal="center"/>
    </xf>
    <xf numFmtId="46" fontId="10" fillId="0" borderId="12" xfId="0" applyNumberFormat="1" applyFont="1" applyBorder="1" applyAlignment="1">
      <alignment horizontal="center"/>
    </xf>
    <xf numFmtId="46" fontId="10" fillId="0" borderId="12" xfId="62" applyNumberFormat="1" applyFont="1" applyBorder="1" applyAlignment="1">
      <alignment horizontal="center"/>
    </xf>
    <xf numFmtId="0" fontId="10" fillId="0" borderId="29" xfId="62" applyNumberFormat="1" applyFont="1" applyBorder="1" applyAlignment="1">
      <alignment horizontal="center"/>
    </xf>
    <xf numFmtId="46" fontId="0" fillId="0" borderId="13" xfId="0" applyNumberFormat="1" applyBorder="1" applyAlignment="1">
      <alignment horizontal="center"/>
    </xf>
    <xf numFmtId="21" fontId="0" fillId="0" borderId="12" xfId="0" applyNumberFormat="1" applyBorder="1" applyAlignment="1">
      <alignment horizontal="center"/>
    </xf>
    <xf numFmtId="21" fontId="0" fillId="0" borderId="11" xfId="0" applyNumberForma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5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2" fontId="5" fillId="0" borderId="18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1" fontId="6" fillId="0" borderId="0" xfId="0" applyNumberFormat="1" applyFont="1" applyFill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21" fontId="3" fillId="0" borderId="2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5" fillId="36" borderId="31" xfId="0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Currency [0] 2" xfId="48"/>
    <cellStyle name="Currency 2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5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nd%20Prix%202018%20Dew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ce 1"/>
      <sheetName val="Race 2"/>
      <sheetName val="Race 3"/>
      <sheetName val="Race 4"/>
      <sheetName val="Race 5"/>
      <sheetName val="Race 6"/>
      <sheetName val="Race 7"/>
      <sheetName val="Race 8"/>
      <sheetName val="Race 9"/>
      <sheetName val="Race 10"/>
      <sheetName val="Overall"/>
      <sheetName val="RULES"/>
    </sheetNames>
    <sheetDataSet>
      <sheetData sheetId="10">
        <row r="3">
          <cell r="B3" t="str">
            <v>Chris Francis</v>
          </cell>
          <cell r="C3">
            <v>6</v>
          </cell>
          <cell r="D3">
            <v>596</v>
          </cell>
          <cell r="E3">
            <v>99</v>
          </cell>
          <cell r="F3">
            <v>0</v>
          </cell>
          <cell r="G3">
            <v>99</v>
          </cell>
          <cell r="H3">
            <v>0</v>
          </cell>
          <cell r="I3">
            <v>99</v>
          </cell>
          <cell r="J3">
            <v>99</v>
          </cell>
          <cell r="K3">
            <v>100</v>
          </cell>
          <cell r="L3">
            <v>100</v>
          </cell>
          <cell r="M3">
            <v>0</v>
          </cell>
          <cell r="N3">
            <v>0</v>
          </cell>
          <cell r="O3">
            <v>1</v>
          </cell>
          <cell r="P3">
            <v>1</v>
          </cell>
        </row>
        <row r="4">
          <cell r="B4" t="str">
            <v>Lee Morris</v>
          </cell>
          <cell r="C4">
            <v>8</v>
          </cell>
          <cell r="D4">
            <v>591</v>
          </cell>
          <cell r="E4">
            <v>98</v>
          </cell>
          <cell r="F4">
            <v>96</v>
          </cell>
          <cell r="G4">
            <v>95</v>
          </cell>
          <cell r="H4">
            <v>0</v>
          </cell>
          <cell r="I4">
            <v>98</v>
          </cell>
          <cell r="J4">
            <v>0</v>
          </cell>
          <cell r="K4">
            <v>99</v>
          </cell>
          <cell r="L4">
            <v>98</v>
          </cell>
          <cell r="M4">
            <v>99</v>
          </cell>
          <cell r="N4">
            <v>99</v>
          </cell>
          <cell r="P4">
            <v>1</v>
          </cell>
        </row>
        <row r="5">
          <cell r="B5" t="str">
            <v>Gareth Parry</v>
          </cell>
          <cell r="C5">
            <v>8</v>
          </cell>
          <cell r="D5">
            <v>589</v>
          </cell>
          <cell r="E5">
            <v>97</v>
          </cell>
          <cell r="F5">
            <v>97</v>
          </cell>
          <cell r="G5">
            <v>98</v>
          </cell>
          <cell r="H5">
            <v>0</v>
          </cell>
          <cell r="I5">
            <v>97</v>
          </cell>
          <cell r="J5">
            <v>0</v>
          </cell>
          <cell r="K5">
            <v>97</v>
          </cell>
          <cell r="L5">
            <v>96</v>
          </cell>
          <cell r="M5">
            <v>100</v>
          </cell>
          <cell r="N5">
            <v>100</v>
          </cell>
          <cell r="P5">
            <v>1</v>
          </cell>
        </row>
        <row r="6">
          <cell r="B6" t="str">
            <v>Ceri Isaac</v>
          </cell>
          <cell r="C6">
            <v>6</v>
          </cell>
          <cell r="D6">
            <v>584</v>
          </cell>
          <cell r="E6">
            <v>0</v>
          </cell>
          <cell r="F6">
            <v>98</v>
          </cell>
          <cell r="G6">
            <v>97</v>
          </cell>
          <cell r="H6">
            <v>0</v>
          </cell>
          <cell r="I6">
            <v>96</v>
          </cell>
          <cell r="J6">
            <v>98</v>
          </cell>
          <cell r="K6">
            <v>98</v>
          </cell>
          <cell r="L6">
            <v>97</v>
          </cell>
          <cell r="M6">
            <v>0</v>
          </cell>
          <cell r="N6">
            <v>0</v>
          </cell>
          <cell r="P6">
            <v>1</v>
          </cell>
        </row>
        <row r="7">
          <cell r="B7" t="str">
            <v>Rob Sandles</v>
          </cell>
          <cell r="C7">
            <v>5</v>
          </cell>
          <cell r="D7">
            <v>477</v>
          </cell>
          <cell r="E7">
            <v>96</v>
          </cell>
          <cell r="F7">
            <v>0</v>
          </cell>
          <cell r="G7">
            <v>0</v>
          </cell>
          <cell r="H7">
            <v>0</v>
          </cell>
          <cell r="I7">
            <v>94</v>
          </cell>
          <cell r="J7">
            <v>0</v>
          </cell>
          <cell r="K7">
            <v>95</v>
          </cell>
          <cell r="L7">
            <v>94</v>
          </cell>
          <cell r="M7">
            <v>98</v>
          </cell>
          <cell r="N7">
            <v>0</v>
          </cell>
          <cell r="P7">
            <v>1</v>
          </cell>
        </row>
        <row r="8">
          <cell r="B8" t="str">
            <v>Jonah Fage</v>
          </cell>
          <cell r="C8">
            <v>3</v>
          </cell>
          <cell r="D8">
            <v>297</v>
          </cell>
          <cell r="E8">
            <v>0</v>
          </cell>
          <cell r="F8">
            <v>0</v>
          </cell>
          <cell r="G8">
            <v>100</v>
          </cell>
          <cell r="H8">
            <v>0</v>
          </cell>
          <cell r="I8">
            <v>100</v>
          </cell>
          <cell r="J8">
            <v>97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P8">
            <v>1</v>
          </cell>
        </row>
        <row r="9">
          <cell r="B9" t="str">
            <v>Ashley Pascoe</v>
          </cell>
          <cell r="C9">
            <v>3</v>
          </cell>
          <cell r="D9">
            <v>294</v>
          </cell>
          <cell r="E9">
            <v>0</v>
          </cell>
          <cell r="F9">
            <v>99</v>
          </cell>
          <cell r="G9">
            <v>96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99</v>
          </cell>
          <cell r="M9">
            <v>0</v>
          </cell>
          <cell r="N9">
            <v>0</v>
          </cell>
          <cell r="P9">
            <v>1</v>
          </cell>
        </row>
        <row r="10">
          <cell r="B10" t="str">
            <v>Aron Jones</v>
          </cell>
          <cell r="C10">
            <v>3</v>
          </cell>
          <cell r="D10">
            <v>286</v>
          </cell>
          <cell r="E10">
            <v>95</v>
          </cell>
          <cell r="F10">
            <v>0</v>
          </cell>
          <cell r="G10">
            <v>0</v>
          </cell>
          <cell r="H10">
            <v>0</v>
          </cell>
          <cell r="I10">
            <v>95</v>
          </cell>
          <cell r="J10">
            <v>96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P10">
            <v>1</v>
          </cell>
        </row>
        <row r="11">
          <cell r="B11" t="str">
            <v>Nathan Flear</v>
          </cell>
          <cell r="C11">
            <v>2</v>
          </cell>
          <cell r="D11">
            <v>200</v>
          </cell>
          <cell r="E11">
            <v>100</v>
          </cell>
          <cell r="F11">
            <v>100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P11">
            <v>1</v>
          </cell>
        </row>
        <row r="12">
          <cell r="B12" t="str">
            <v>Dean Webster</v>
          </cell>
          <cell r="C12">
            <v>3</v>
          </cell>
          <cell r="D12">
            <v>278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88</v>
          </cell>
          <cell r="J12">
            <v>93</v>
          </cell>
          <cell r="K12">
            <v>0</v>
          </cell>
          <cell r="L12">
            <v>0</v>
          </cell>
          <cell r="M12">
            <v>0</v>
          </cell>
          <cell r="N12">
            <v>97</v>
          </cell>
          <cell r="P12">
            <v>1</v>
          </cell>
        </row>
        <row r="13">
          <cell r="B13" t="str">
            <v>Jamie Nobbs</v>
          </cell>
          <cell r="C13">
            <v>1</v>
          </cell>
          <cell r="D13">
            <v>100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P13">
            <v>1</v>
          </cell>
        </row>
        <row r="14">
          <cell r="B14" t="str">
            <v>Chris Simons</v>
          </cell>
          <cell r="C14">
            <v>7</v>
          </cell>
          <cell r="D14">
            <v>546</v>
          </cell>
          <cell r="E14">
            <v>94</v>
          </cell>
          <cell r="F14">
            <v>89</v>
          </cell>
          <cell r="G14">
            <v>89</v>
          </cell>
          <cell r="H14">
            <v>0</v>
          </cell>
          <cell r="I14">
            <v>0</v>
          </cell>
          <cell r="J14">
            <v>92</v>
          </cell>
          <cell r="K14">
            <v>91</v>
          </cell>
          <cell r="L14">
            <v>88</v>
          </cell>
          <cell r="M14">
            <v>91</v>
          </cell>
          <cell r="N14">
            <v>0</v>
          </cell>
          <cell r="O14">
            <v>2</v>
          </cell>
          <cell r="P14">
            <v>2</v>
          </cell>
        </row>
        <row r="15">
          <cell r="B15" t="str">
            <v>Ian Bamford</v>
          </cell>
          <cell r="C15">
            <v>6</v>
          </cell>
          <cell r="D15">
            <v>544</v>
          </cell>
          <cell r="E15">
            <v>0</v>
          </cell>
          <cell r="F15">
            <v>90</v>
          </cell>
          <cell r="G15">
            <v>86</v>
          </cell>
          <cell r="H15">
            <v>0</v>
          </cell>
          <cell r="I15">
            <v>85</v>
          </cell>
          <cell r="J15">
            <v>0</v>
          </cell>
          <cell r="K15">
            <v>0</v>
          </cell>
          <cell r="L15">
            <v>90</v>
          </cell>
          <cell r="M15">
            <v>97</v>
          </cell>
          <cell r="N15">
            <v>96</v>
          </cell>
          <cell r="P15">
            <v>2</v>
          </cell>
        </row>
        <row r="16">
          <cell r="B16" t="str">
            <v>Byron Davies</v>
          </cell>
          <cell r="C16">
            <v>5</v>
          </cell>
          <cell r="D16">
            <v>424</v>
          </cell>
          <cell r="E16">
            <v>89</v>
          </cell>
          <cell r="F16">
            <v>0</v>
          </cell>
          <cell r="G16">
            <v>0</v>
          </cell>
          <cell r="H16">
            <v>0</v>
          </cell>
          <cell r="I16">
            <v>84</v>
          </cell>
          <cell r="J16">
            <v>80</v>
          </cell>
          <cell r="K16">
            <v>85</v>
          </cell>
          <cell r="L16">
            <v>86</v>
          </cell>
          <cell r="M16">
            <v>0</v>
          </cell>
          <cell r="N16">
            <v>0</v>
          </cell>
          <cell r="P16">
            <v>2</v>
          </cell>
        </row>
        <row r="17">
          <cell r="B17" t="str">
            <v>Martin Bennett</v>
          </cell>
          <cell r="C17">
            <v>5</v>
          </cell>
          <cell r="D17">
            <v>464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89</v>
          </cell>
          <cell r="K17">
            <v>90</v>
          </cell>
          <cell r="L17">
            <v>92</v>
          </cell>
          <cell r="M17">
            <v>95</v>
          </cell>
          <cell r="N17">
            <v>98</v>
          </cell>
          <cell r="P17">
            <v>2</v>
          </cell>
        </row>
        <row r="18">
          <cell r="B18" t="str">
            <v>Dewi West</v>
          </cell>
          <cell r="C18">
            <v>4</v>
          </cell>
          <cell r="D18">
            <v>346</v>
          </cell>
          <cell r="E18">
            <v>85</v>
          </cell>
          <cell r="F18">
            <v>0</v>
          </cell>
          <cell r="G18">
            <v>85</v>
          </cell>
          <cell r="H18">
            <v>0</v>
          </cell>
          <cell r="I18">
            <v>0</v>
          </cell>
          <cell r="J18">
            <v>0</v>
          </cell>
          <cell r="K18">
            <v>89</v>
          </cell>
          <cell r="L18">
            <v>87</v>
          </cell>
          <cell r="M18">
            <v>0</v>
          </cell>
          <cell r="N18">
            <v>0</v>
          </cell>
          <cell r="P18">
            <v>2</v>
          </cell>
        </row>
        <row r="19">
          <cell r="B19" t="str">
            <v>Steve Cable</v>
          </cell>
          <cell r="C19">
            <v>3</v>
          </cell>
          <cell r="D19">
            <v>269</v>
          </cell>
          <cell r="E19">
            <v>93</v>
          </cell>
          <cell r="F19">
            <v>88</v>
          </cell>
          <cell r="G19">
            <v>88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2</v>
          </cell>
        </row>
        <row r="20">
          <cell r="B20" t="str">
            <v>Paul McNeill</v>
          </cell>
          <cell r="C20">
            <v>3</v>
          </cell>
          <cell r="D20">
            <v>262</v>
          </cell>
          <cell r="E20">
            <v>0</v>
          </cell>
          <cell r="F20">
            <v>91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86</v>
          </cell>
          <cell r="L20">
            <v>85</v>
          </cell>
          <cell r="M20">
            <v>0</v>
          </cell>
          <cell r="N20">
            <v>0</v>
          </cell>
          <cell r="P20">
            <v>2</v>
          </cell>
        </row>
        <row r="21">
          <cell r="B21" t="str">
            <v>Si Vaughan</v>
          </cell>
          <cell r="C21">
            <v>2</v>
          </cell>
          <cell r="D21">
            <v>189</v>
          </cell>
          <cell r="E21">
            <v>0</v>
          </cell>
          <cell r="F21">
            <v>95</v>
          </cell>
          <cell r="G21">
            <v>94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2</v>
          </cell>
        </row>
        <row r="22">
          <cell r="B22" t="str">
            <v>Carwyn Jenkins</v>
          </cell>
          <cell r="C22">
            <v>2</v>
          </cell>
          <cell r="D22">
            <v>180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90</v>
          </cell>
          <cell r="J22">
            <v>90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P22">
            <v>2</v>
          </cell>
        </row>
        <row r="23">
          <cell r="B23" t="str">
            <v>Ross Gribble</v>
          </cell>
          <cell r="C23">
            <v>3</v>
          </cell>
          <cell r="D23">
            <v>269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87</v>
          </cell>
          <cell r="J23">
            <v>0</v>
          </cell>
          <cell r="K23">
            <v>88</v>
          </cell>
          <cell r="L23">
            <v>0</v>
          </cell>
          <cell r="M23">
            <v>0</v>
          </cell>
          <cell r="N23">
            <v>94</v>
          </cell>
          <cell r="P23">
            <v>2</v>
          </cell>
        </row>
        <row r="24">
          <cell r="B24" t="str">
            <v>Mark Eakins</v>
          </cell>
          <cell r="C24">
            <v>1</v>
          </cell>
          <cell r="D24">
            <v>90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90</v>
          </cell>
          <cell r="N24">
            <v>0</v>
          </cell>
          <cell r="P24">
            <v>2</v>
          </cell>
        </row>
        <row r="25">
          <cell r="B25" t="str">
            <v>Nigel Evans</v>
          </cell>
          <cell r="C25">
            <v>8</v>
          </cell>
          <cell r="D25">
            <v>567</v>
          </cell>
          <cell r="E25">
            <v>92</v>
          </cell>
          <cell r="F25">
            <v>94</v>
          </cell>
          <cell r="G25">
            <v>92</v>
          </cell>
          <cell r="H25">
            <v>0</v>
          </cell>
          <cell r="I25">
            <v>93</v>
          </cell>
          <cell r="J25">
            <v>95</v>
          </cell>
          <cell r="K25">
            <v>94</v>
          </cell>
          <cell r="L25">
            <v>95</v>
          </cell>
          <cell r="M25">
            <v>96</v>
          </cell>
          <cell r="N25">
            <v>0</v>
          </cell>
          <cell r="O25">
            <v>3</v>
          </cell>
          <cell r="P25">
            <v>3</v>
          </cell>
        </row>
        <row r="26">
          <cell r="B26" t="str">
            <v>Nigel Morse</v>
          </cell>
          <cell r="C26">
            <v>7</v>
          </cell>
          <cell r="D26">
            <v>558</v>
          </cell>
          <cell r="E26">
            <v>91</v>
          </cell>
          <cell r="F26">
            <v>92</v>
          </cell>
          <cell r="G26">
            <v>90</v>
          </cell>
          <cell r="H26">
            <v>0</v>
          </cell>
          <cell r="I26">
            <v>92</v>
          </cell>
          <cell r="J26">
            <v>0</v>
          </cell>
          <cell r="K26">
            <v>96</v>
          </cell>
          <cell r="L26">
            <v>93</v>
          </cell>
          <cell r="M26">
            <v>94</v>
          </cell>
          <cell r="N26">
            <v>0</v>
          </cell>
          <cell r="P26">
            <v>3</v>
          </cell>
        </row>
        <row r="27">
          <cell r="B27" t="str">
            <v>Gavin Davies</v>
          </cell>
          <cell r="C27">
            <v>6</v>
          </cell>
          <cell r="D27">
            <v>550</v>
          </cell>
          <cell r="E27">
            <v>0</v>
          </cell>
          <cell r="F27">
            <v>0</v>
          </cell>
          <cell r="G27">
            <v>91</v>
          </cell>
          <cell r="H27">
            <v>0</v>
          </cell>
          <cell r="I27">
            <v>89</v>
          </cell>
          <cell r="J27">
            <v>94</v>
          </cell>
          <cell r="K27">
            <v>93</v>
          </cell>
          <cell r="L27">
            <v>91</v>
          </cell>
          <cell r="M27">
            <v>92</v>
          </cell>
          <cell r="N27">
            <v>0</v>
          </cell>
          <cell r="P27">
            <v>3</v>
          </cell>
        </row>
        <row r="28">
          <cell r="B28" t="str">
            <v>Mike Prasad</v>
          </cell>
          <cell r="C28">
            <v>5</v>
          </cell>
          <cell r="D28">
            <v>409</v>
          </cell>
          <cell r="E28">
            <v>87</v>
          </cell>
          <cell r="F28">
            <v>84</v>
          </cell>
          <cell r="G28">
            <v>82</v>
          </cell>
          <cell r="H28">
            <v>0</v>
          </cell>
          <cell r="I28">
            <v>0</v>
          </cell>
          <cell r="J28">
            <v>83</v>
          </cell>
          <cell r="K28">
            <v>0</v>
          </cell>
          <cell r="L28">
            <v>73</v>
          </cell>
          <cell r="M28">
            <v>0</v>
          </cell>
          <cell r="N28">
            <v>0</v>
          </cell>
          <cell r="P28">
            <v>3</v>
          </cell>
        </row>
        <row r="29">
          <cell r="B29" t="str">
            <v>Chris Montenegro</v>
          </cell>
          <cell r="C29">
            <v>5</v>
          </cell>
          <cell r="D29">
            <v>462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91</v>
          </cell>
          <cell r="J29">
            <v>91</v>
          </cell>
          <cell r="K29">
            <v>92</v>
          </cell>
          <cell r="L29">
            <v>0</v>
          </cell>
          <cell r="M29">
            <v>93</v>
          </cell>
          <cell r="N29">
            <v>95</v>
          </cell>
          <cell r="P29">
            <v>3</v>
          </cell>
        </row>
        <row r="30">
          <cell r="B30" t="str">
            <v>Stephen Lisk</v>
          </cell>
          <cell r="C30">
            <v>5</v>
          </cell>
          <cell r="D30">
            <v>448</v>
          </cell>
          <cell r="E30">
            <v>84</v>
          </cell>
          <cell r="F30">
            <v>93</v>
          </cell>
          <cell r="G30">
            <v>93</v>
          </cell>
          <cell r="H30">
            <v>0</v>
          </cell>
          <cell r="I30">
            <v>86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92</v>
          </cell>
          <cell r="P30">
            <v>3</v>
          </cell>
        </row>
        <row r="31">
          <cell r="B31" t="str">
            <v>Andrew Arran</v>
          </cell>
          <cell r="C31">
            <v>4</v>
          </cell>
          <cell r="D31">
            <v>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83</v>
          </cell>
          <cell r="J31">
            <v>88</v>
          </cell>
          <cell r="K31">
            <v>87</v>
          </cell>
          <cell r="L31">
            <v>84</v>
          </cell>
          <cell r="M31">
            <v>0</v>
          </cell>
          <cell r="N31">
            <v>0</v>
          </cell>
          <cell r="P31">
            <v>3</v>
          </cell>
        </row>
        <row r="32">
          <cell r="B32" t="str">
            <v>Eleanor Wood</v>
          </cell>
          <cell r="C32">
            <v>3</v>
          </cell>
          <cell r="D32">
            <v>239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83</v>
          </cell>
          <cell r="L32">
            <v>67</v>
          </cell>
          <cell r="M32">
            <v>89</v>
          </cell>
          <cell r="N32">
            <v>0</v>
          </cell>
          <cell r="P32">
            <v>3</v>
          </cell>
        </row>
        <row r="33">
          <cell r="B33" t="str">
            <v>Paul Rees</v>
          </cell>
          <cell r="C33">
            <v>3</v>
          </cell>
          <cell r="D33">
            <v>236</v>
          </cell>
          <cell r="E33">
            <v>0</v>
          </cell>
          <cell r="F33">
            <v>0</v>
          </cell>
          <cell r="G33">
            <v>87</v>
          </cell>
          <cell r="H33">
            <v>0</v>
          </cell>
          <cell r="I33">
            <v>0</v>
          </cell>
          <cell r="J33">
            <v>0</v>
          </cell>
          <cell r="K33">
            <v>60</v>
          </cell>
          <cell r="L33">
            <v>89</v>
          </cell>
          <cell r="M33">
            <v>0</v>
          </cell>
          <cell r="N33">
            <v>0</v>
          </cell>
          <cell r="P33">
            <v>3</v>
          </cell>
        </row>
        <row r="34">
          <cell r="B34" t="str">
            <v>Christopher Jones</v>
          </cell>
          <cell r="C34">
            <v>3</v>
          </cell>
          <cell r="D34">
            <v>228</v>
          </cell>
          <cell r="E34">
            <v>78</v>
          </cell>
          <cell r="F34">
            <v>0</v>
          </cell>
          <cell r="G34">
            <v>76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74</v>
          </cell>
          <cell r="N34">
            <v>0</v>
          </cell>
          <cell r="P34">
            <v>3</v>
          </cell>
        </row>
        <row r="35">
          <cell r="B35" t="str">
            <v>Ross Poiner</v>
          </cell>
          <cell r="C35">
            <v>3</v>
          </cell>
          <cell r="D35">
            <v>211</v>
          </cell>
          <cell r="E35">
            <v>65</v>
          </cell>
          <cell r="F35">
            <v>71</v>
          </cell>
          <cell r="G35">
            <v>75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P35">
            <v>3</v>
          </cell>
        </row>
        <row r="36">
          <cell r="B36" t="str">
            <v>Abbie Evans</v>
          </cell>
          <cell r="C36">
            <v>2</v>
          </cell>
          <cell r="D36">
            <v>156</v>
          </cell>
          <cell r="E36">
            <v>82</v>
          </cell>
          <cell r="F36">
            <v>0</v>
          </cell>
          <cell r="G36">
            <v>74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P36">
            <v>3</v>
          </cell>
        </row>
        <row r="37">
          <cell r="B37" t="str">
            <v>Richard Webster</v>
          </cell>
          <cell r="C37">
            <v>1</v>
          </cell>
          <cell r="D37">
            <v>90</v>
          </cell>
          <cell r="E37">
            <v>90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P37">
            <v>3</v>
          </cell>
        </row>
        <row r="38">
          <cell r="B38" t="str">
            <v>Mark Bamford</v>
          </cell>
          <cell r="C38">
            <v>1</v>
          </cell>
          <cell r="D38">
            <v>87</v>
          </cell>
          <cell r="E38">
            <v>0</v>
          </cell>
          <cell r="F38">
            <v>87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3</v>
          </cell>
        </row>
        <row r="39">
          <cell r="B39" t="str">
            <v>Rob Coffey</v>
          </cell>
          <cell r="C39">
            <v>1</v>
          </cell>
          <cell r="D39">
            <v>76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76</v>
          </cell>
          <cell r="N39">
            <v>0</v>
          </cell>
          <cell r="P39">
            <v>3</v>
          </cell>
        </row>
        <row r="40">
          <cell r="B40" t="str">
            <v>Lisa Williams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P40">
            <v>3</v>
          </cell>
        </row>
        <row r="41">
          <cell r="B41" t="str">
            <v>Steven Burton</v>
          </cell>
          <cell r="C41">
            <v>9</v>
          </cell>
          <cell r="D41">
            <v>516</v>
          </cell>
          <cell r="E41">
            <v>71</v>
          </cell>
          <cell r="F41">
            <v>85</v>
          </cell>
          <cell r="G41">
            <v>84</v>
          </cell>
          <cell r="H41">
            <v>0</v>
          </cell>
          <cell r="I41">
            <v>82</v>
          </cell>
          <cell r="J41">
            <v>87</v>
          </cell>
          <cell r="K41">
            <v>84</v>
          </cell>
          <cell r="L41">
            <v>83</v>
          </cell>
          <cell r="M41">
            <v>83</v>
          </cell>
          <cell r="N41">
            <v>93</v>
          </cell>
          <cell r="O41">
            <v>4</v>
          </cell>
          <cell r="P41">
            <v>4</v>
          </cell>
        </row>
        <row r="42">
          <cell r="B42" t="str">
            <v>Steve McLelland</v>
          </cell>
          <cell r="C42">
            <v>9</v>
          </cell>
          <cell r="D42">
            <v>505</v>
          </cell>
          <cell r="E42">
            <v>83</v>
          </cell>
          <cell r="F42">
            <v>78</v>
          </cell>
          <cell r="G42">
            <v>77</v>
          </cell>
          <cell r="H42">
            <v>0</v>
          </cell>
          <cell r="I42">
            <v>79</v>
          </cell>
          <cell r="J42">
            <v>82</v>
          </cell>
          <cell r="K42">
            <v>80</v>
          </cell>
          <cell r="L42">
            <v>81</v>
          </cell>
          <cell r="M42">
            <v>88</v>
          </cell>
          <cell r="N42">
            <v>91</v>
          </cell>
          <cell r="P42">
            <v>4</v>
          </cell>
        </row>
        <row r="43">
          <cell r="B43" t="str">
            <v>James Davies</v>
          </cell>
          <cell r="C43">
            <v>7</v>
          </cell>
          <cell r="D43">
            <v>502</v>
          </cell>
          <cell r="E43">
            <v>80</v>
          </cell>
          <cell r="F43">
            <v>81</v>
          </cell>
          <cell r="G43">
            <v>83</v>
          </cell>
          <cell r="H43">
            <v>0</v>
          </cell>
          <cell r="I43">
            <v>80</v>
          </cell>
          <cell r="J43">
            <v>85</v>
          </cell>
          <cell r="K43">
            <v>0</v>
          </cell>
          <cell r="L43">
            <v>0</v>
          </cell>
          <cell r="M43">
            <v>84</v>
          </cell>
          <cell r="N43">
            <v>89</v>
          </cell>
          <cell r="P43">
            <v>4</v>
          </cell>
        </row>
        <row r="44">
          <cell r="B44" t="str">
            <v>Caroline Sandles</v>
          </cell>
          <cell r="C44">
            <v>7</v>
          </cell>
          <cell r="D44">
            <v>491</v>
          </cell>
          <cell r="E44">
            <v>81</v>
          </cell>
          <cell r="F44">
            <v>82</v>
          </cell>
          <cell r="G44">
            <v>78</v>
          </cell>
          <cell r="H44">
            <v>0</v>
          </cell>
          <cell r="I44">
            <v>76</v>
          </cell>
          <cell r="J44">
            <v>0</v>
          </cell>
          <cell r="K44">
            <v>82</v>
          </cell>
          <cell r="L44">
            <v>82</v>
          </cell>
          <cell r="M44">
            <v>86</v>
          </cell>
          <cell r="N44">
            <v>0</v>
          </cell>
          <cell r="P44">
            <v>4</v>
          </cell>
        </row>
        <row r="45">
          <cell r="B45" t="str">
            <v>Elfed Joseph</v>
          </cell>
          <cell r="C45">
            <v>6</v>
          </cell>
          <cell r="D45">
            <v>485</v>
          </cell>
          <cell r="E45">
            <v>77</v>
          </cell>
          <cell r="F45">
            <v>77</v>
          </cell>
          <cell r="G45">
            <v>0</v>
          </cell>
          <cell r="H45">
            <v>0</v>
          </cell>
          <cell r="I45">
            <v>81</v>
          </cell>
          <cell r="J45">
            <v>86</v>
          </cell>
          <cell r="K45">
            <v>79</v>
          </cell>
          <cell r="L45">
            <v>0</v>
          </cell>
          <cell r="M45">
            <v>85</v>
          </cell>
          <cell r="N45">
            <v>0</v>
          </cell>
          <cell r="P45">
            <v>4</v>
          </cell>
        </row>
        <row r="46">
          <cell r="B46" t="str">
            <v>Ed Davies</v>
          </cell>
          <cell r="C46">
            <v>9</v>
          </cell>
          <cell r="D46">
            <v>490</v>
          </cell>
          <cell r="E46">
            <v>73</v>
          </cell>
          <cell r="F46">
            <v>86</v>
          </cell>
          <cell r="G46">
            <v>80</v>
          </cell>
          <cell r="H46">
            <v>0</v>
          </cell>
          <cell r="I46">
            <v>74</v>
          </cell>
          <cell r="J46">
            <v>81</v>
          </cell>
          <cell r="K46">
            <v>77</v>
          </cell>
          <cell r="L46">
            <v>77</v>
          </cell>
          <cell r="M46">
            <v>82</v>
          </cell>
          <cell r="N46">
            <v>84</v>
          </cell>
          <cell r="P46">
            <v>4</v>
          </cell>
        </row>
        <row r="47">
          <cell r="B47" t="str">
            <v>Christina Smith</v>
          </cell>
          <cell r="C47">
            <v>7</v>
          </cell>
          <cell r="D47">
            <v>478</v>
          </cell>
          <cell r="E47">
            <v>74</v>
          </cell>
          <cell r="F47">
            <v>80</v>
          </cell>
          <cell r="G47">
            <v>79</v>
          </cell>
          <cell r="H47">
            <v>0</v>
          </cell>
          <cell r="I47">
            <v>78</v>
          </cell>
          <cell r="J47">
            <v>77</v>
          </cell>
          <cell r="K47">
            <v>81</v>
          </cell>
          <cell r="L47">
            <v>0</v>
          </cell>
          <cell r="M47">
            <v>0</v>
          </cell>
          <cell r="N47">
            <v>83</v>
          </cell>
          <cell r="P47">
            <v>4</v>
          </cell>
        </row>
        <row r="48">
          <cell r="B48" t="str">
            <v>Julie Archer</v>
          </cell>
          <cell r="C48">
            <v>6</v>
          </cell>
          <cell r="D48">
            <v>465</v>
          </cell>
          <cell r="E48">
            <v>72</v>
          </cell>
          <cell r="F48">
            <v>76</v>
          </cell>
          <cell r="G48">
            <v>0</v>
          </cell>
          <cell r="H48">
            <v>0</v>
          </cell>
          <cell r="I48">
            <v>77</v>
          </cell>
          <cell r="J48">
            <v>0</v>
          </cell>
          <cell r="K48">
            <v>76</v>
          </cell>
          <cell r="L48">
            <v>76</v>
          </cell>
          <cell r="M48">
            <v>0</v>
          </cell>
          <cell r="N48">
            <v>88</v>
          </cell>
          <cell r="P48">
            <v>4</v>
          </cell>
        </row>
        <row r="49">
          <cell r="B49" t="str">
            <v>Viv Kavanagh</v>
          </cell>
          <cell r="C49">
            <v>5</v>
          </cell>
          <cell r="D49">
            <v>355</v>
          </cell>
          <cell r="E49">
            <v>86</v>
          </cell>
          <cell r="F49">
            <v>0</v>
          </cell>
          <cell r="G49">
            <v>81</v>
          </cell>
          <cell r="H49">
            <v>0</v>
          </cell>
          <cell r="I49">
            <v>0</v>
          </cell>
          <cell r="J49">
            <v>79</v>
          </cell>
          <cell r="K49">
            <v>0</v>
          </cell>
          <cell r="L49">
            <v>40</v>
          </cell>
          <cell r="M49">
            <v>69</v>
          </cell>
          <cell r="N49">
            <v>0</v>
          </cell>
          <cell r="P49">
            <v>4</v>
          </cell>
        </row>
        <row r="50">
          <cell r="B50" t="str">
            <v>Mark Davies</v>
          </cell>
          <cell r="C50">
            <v>4</v>
          </cell>
          <cell r="D50">
            <v>315</v>
          </cell>
          <cell r="E50">
            <v>79</v>
          </cell>
          <cell r="F50">
            <v>83</v>
          </cell>
          <cell r="G50">
            <v>0</v>
          </cell>
          <cell r="H50">
            <v>0</v>
          </cell>
          <cell r="I50">
            <v>75</v>
          </cell>
          <cell r="J50">
            <v>0</v>
          </cell>
          <cell r="K50">
            <v>78</v>
          </cell>
          <cell r="L50">
            <v>0</v>
          </cell>
          <cell r="M50">
            <v>0</v>
          </cell>
          <cell r="N50">
            <v>0</v>
          </cell>
          <cell r="P50">
            <v>4</v>
          </cell>
        </row>
        <row r="51">
          <cell r="B51" t="str">
            <v>John Sanderson</v>
          </cell>
          <cell r="C51">
            <v>5</v>
          </cell>
          <cell r="D51">
            <v>394</v>
          </cell>
          <cell r="E51">
            <v>76</v>
          </cell>
          <cell r="F51">
            <v>0</v>
          </cell>
          <cell r="G51">
            <v>71</v>
          </cell>
          <cell r="H51">
            <v>0</v>
          </cell>
          <cell r="I51">
            <v>0</v>
          </cell>
          <cell r="J51">
            <v>78</v>
          </cell>
          <cell r="K51">
            <v>0</v>
          </cell>
          <cell r="L51">
            <v>79</v>
          </cell>
          <cell r="M51">
            <v>0</v>
          </cell>
          <cell r="N51">
            <v>90</v>
          </cell>
          <cell r="P51">
            <v>4</v>
          </cell>
        </row>
        <row r="52">
          <cell r="B52" t="str">
            <v>Dai Sullivan</v>
          </cell>
          <cell r="C52">
            <v>2</v>
          </cell>
          <cell r="D52">
            <v>153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75</v>
          </cell>
          <cell r="K52">
            <v>0</v>
          </cell>
          <cell r="L52">
            <v>78</v>
          </cell>
          <cell r="M52">
            <v>0</v>
          </cell>
          <cell r="N52">
            <v>0</v>
          </cell>
          <cell r="P52">
            <v>4</v>
          </cell>
        </row>
        <row r="53">
          <cell r="B53" t="str">
            <v>David Doherty</v>
          </cell>
          <cell r="C53">
            <v>2</v>
          </cell>
          <cell r="D53">
            <v>143</v>
          </cell>
          <cell r="E53">
            <v>0</v>
          </cell>
          <cell r="F53">
            <v>70</v>
          </cell>
          <cell r="G53">
            <v>73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P53">
            <v>4</v>
          </cell>
        </row>
        <row r="54">
          <cell r="B54" t="str">
            <v>Charlie James</v>
          </cell>
          <cell r="C54">
            <v>2</v>
          </cell>
          <cell r="D54">
            <v>138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65</v>
          </cell>
          <cell r="K54">
            <v>73</v>
          </cell>
          <cell r="L54">
            <v>0</v>
          </cell>
          <cell r="M54">
            <v>0</v>
          </cell>
          <cell r="N54">
            <v>0</v>
          </cell>
          <cell r="P54">
            <v>4</v>
          </cell>
        </row>
        <row r="55">
          <cell r="B55" t="str">
            <v>Alyson Heard</v>
          </cell>
          <cell r="C55">
            <v>1</v>
          </cell>
          <cell r="D55">
            <v>87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87</v>
          </cell>
          <cell r="N55">
            <v>0</v>
          </cell>
          <cell r="P55">
            <v>4</v>
          </cell>
        </row>
        <row r="56">
          <cell r="B56" t="str">
            <v>Rick Nugent</v>
          </cell>
          <cell r="C56">
            <v>1</v>
          </cell>
          <cell r="D56">
            <v>70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70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P56">
            <v>4</v>
          </cell>
        </row>
        <row r="57">
          <cell r="B57" t="str">
            <v>Alice Sullivan</v>
          </cell>
          <cell r="C57">
            <v>7</v>
          </cell>
          <cell r="D57">
            <v>479</v>
          </cell>
          <cell r="E57">
            <v>68</v>
          </cell>
          <cell r="F57">
            <v>79</v>
          </cell>
          <cell r="G57">
            <v>0</v>
          </cell>
          <cell r="H57">
            <v>0</v>
          </cell>
          <cell r="I57">
            <v>73</v>
          </cell>
          <cell r="J57">
            <v>84</v>
          </cell>
          <cell r="K57">
            <v>0</v>
          </cell>
          <cell r="L57">
            <v>75</v>
          </cell>
          <cell r="M57">
            <v>81</v>
          </cell>
          <cell r="N57">
            <v>87</v>
          </cell>
          <cell r="O57">
            <v>5</v>
          </cell>
          <cell r="P57">
            <v>5</v>
          </cell>
        </row>
        <row r="58">
          <cell r="B58" t="str">
            <v>Leighton Jones</v>
          </cell>
          <cell r="C58">
            <v>7</v>
          </cell>
          <cell r="D58">
            <v>449</v>
          </cell>
          <cell r="E58">
            <v>0</v>
          </cell>
          <cell r="F58">
            <v>67</v>
          </cell>
          <cell r="G58">
            <v>69</v>
          </cell>
          <cell r="H58">
            <v>0</v>
          </cell>
          <cell r="I58">
            <v>71</v>
          </cell>
          <cell r="J58">
            <v>72</v>
          </cell>
          <cell r="K58">
            <v>74</v>
          </cell>
          <cell r="L58">
            <v>0</v>
          </cell>
          <cell r="M58">
            <v>78</v>
          </cell>
          <cell r="N58">
            <v>85</v>
          </cell>
          <cell r="P58">
            <v>5</v>
          </cell>
        </row>
        <row r="59">
          <cell r="B59" t="str">
            <v>Sharon Trotman</v>
          </cell>
          <cell r="C59">
            <v>6</v>
          </cell>
          <cell r="D59">
            <v>423</v>
          </cell>
          <cell r="E59">
            <v>69</v>
          </cell>
          <cell r="F59">
            <v>68</v>
          </cell>
          <cell r="G59">
            <v>70</v>
          </cell>
          <cell r="H59">
            <v>0</v>
          </cell>
          <cell r="I59">
            <v>0</v>
          </cell>
          <cell r="J59">
            <v>71</v>
          </cell>
          <cell r="K59">
            <v>0</v>
          </cell>
          <cell r="L59">
            <v>68</v>
          </cell>
          <cell r="M59">
            <v>77</v>
          </cell>
          <cell r="N59">
            <v>0</v>
          </cell>
          <cell r="P59">
            <v>5</v>
          </cell>
        </row>
        <row r="60">
          <cell r="B60" t="str">
            <v>Kim Holohan</v>
          </cell>
          <cell r="C60">
            <v>6</v>
          </cell>
          <cell r="D60">
            <v>396</v>
          </cell>
          <cell r="E60">
            <v>53</v>
          </cell>
          <cell r="F60">
            <v>0</v>
          </cell>
          <cell r="G60">
            <v>67</v>
          </cell>
          <cell r="H60">
            <v>0</v>
          </cell>
          <cell r="I60">
            <v>0</v>
          </cell>
          <cell r="J60">
            <v>68</v>
          </cell>
          <cell r="K60">
            <v>70</v>
          </cell>
          <cell r="L60">
            <v>66</v>
          </cell>
          <cell r="M60">
            <v>72</v>
          </cell>
          <cell r="N60">
            <v>0</v>
          </cell>
          <cell r="P60">
            <v>5</v>
          </cell>
        </row>
        <row r="61">
          <cell r="B61" t="str">
            <v>Sarah Barham</v>
          </cell>
          <cell r="C61">
            <v>5</v>
          </cell>
          <cell r="D61">
            <v>370</v>
          </cell>
          <cell r="E61">
            <v>70</v>
          </cell>
          <cell r="F61">
            <v>75</v>
          </cell>
          <cell r="G61">
            <v>0</v>
          </cell>
          <cell r="H61">
            <v>0</v>
          </cell>
          <cell r="I61">
            <v>0</v>
          </cell>
          <cell r="J61">
            <v>76</v>
          </cell>
          <cell r="K61">
            <v>75</v>
          </cell>
          <cell r="L61">
            <v>74</v>
          </cell>
          <cell r="M61">
            <v>0</v>
          </cell>
          <cell r="N61">
            <v>0</v>
          </cell>
          <cell r="P61">
            <v>5</v>
          </cell>
        </row>
        <row r="62">
          <cell r="B62" t="str">
            <v>Gwen Smith</v>
          </cell>
          <cell r="C62">
            <v>5</v>
          </cell>
          <cell r="D62">
            <v>332</v>
          </cell>
          <cell r="E62">
            <v>66</v>
          </cell>
          <cell r="F62">
            <v>0</v>
          </cell>
          <cell r="G62">
            <v>0</v>
          </cell>
          <cell r="H62">
            <v>0</v>
          </cell>
          <cell r="I62">
            <v>66</v>
          </cell>
          <cell r="J62">
            <v>66</v>
          </cell>
          <cell r="K62">
            <v>67</v>
          </cell>
          <cell r="L62">
            <v>0</v>
          </cell>
          <cell r="M62">
            <v>67</v>
          </cell>
          <cell r="N62">
            <v>0</v>
          </cell>
          <cell r="P62">
            <v>5</v>
          </cell>
        </row>
        <row r="63">
          <cell r="B63" t="str">
            <v>Darren Hall</v>
          </cell>
          <cell r="C63">
            <v>4</v>
          </cell>
          <cell r="D63">
            <v>262</v>
          </cell>
          <cell r="E63">
            <v>0</v>
          </cell>
          <cell r="F63">
            <v>0</v>
          </cell>
          <cell r="G63" t="str">
            <v>guest</v>
          </cell>
          <cell r="H63">
            <v>0</v>
          </cell>
          <cell r="I63">
            <v>69</v>
          </cell>
          <cell r="J63">
            <v>73</v>
          </cell>
          <cell r="K63">
            <v>59</v>
          </cell>
          <cell r="L63">
            <v>0</v>
          </cell>
          <cell r="M63">
            <v>61</v>
          </cell>
          <cell r="N63">
            <v>0</v>
          </cell>
          <cell r="P63">
            <v>5</v>
          </cell>
        </row>
        <row r="64">
          <cell r="B64" t="str">
            <v>Keith Johns</v>
          </cell>
          <cell r="C64">
            <v>3</v>
          </cell>
          <cell r="D64">
            <v>220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72</v>
          </cell>
          <cell r="L64">
            <v>69</v>
          </cell>
          <cell r="M64">
            <v>79</v>
          </cell>
          <cell r="N64">
            <v>0</v>
          </cell>
          <cell r="P64">
            <v>5</v>
          </cell>
        </row>
        <row r="65">
          <cell r="B65" t="str">
            <v>Kevin Watson</v>
          </cell>
          <cell r="C65">
            <v>3</v>
          </cell>
          <cell r="D65">
            <v>212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 t="str">
            <v>guest</v>
          </cell>
          <cell r="J65">
            <v>0</v>
          </cell>
          <cell r="K65" t="str">
            <v>guest</v>
          </cell>
          <cell r="L65">
            <v>70</v>
          </cell>
          <cell r="M65">
            <v>75</v>
          </cell>
          <cell r="N65">
            <v>67</v>
          </cell>
          <cell r="P65">
            <v>5</v>
          </cell>
        </row>
        <row r="66">
          <cell r="B66" t="str">
            <v>Natalie John</v>
          </cell>
          <cell r="C66">
            <v>2</v>
          </cell>
          <cell r="D66">
            <v>133</v>
          </cell>
          <cell r="E66">
            <v>0</v>
          </cell>
          <cell r="F66">
            <v>72</v>
          </cell>
          <cell r="G66">
            <v>61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P66">
            <v>5</v>
          </cell>
        </row>
        <row r="67">
          <cell r="B67" t="str">
            <v>Ciara Dowling</v>
          </cell>
          <cell r="C67">
            <v>2</v>
          </cell>
          <cell r="D67">
            <v>126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69</v>
          </cell>
          <cell r="L67">
            <v>57</v>
          </cell>
          <cell r="M67">
            <v>0</v>
          </cell>
          <cell r="N67">
            <v>0</v>
          </cell>
          <cell r="P67">
            <v>5</v>
          </cell>
        </row>
        <row r="68">
          <cell r="B68" t="str">
            <v>Carl Vonk</v>
          </cell>
          <cell r="C68">
            <v>2</v>
          </cell>
          <cell r="D68">
            <v>113</v>
          </cell>
          <cell r="E68">
            <v>0</v>
          </cell>
          <cell r="F68">
            <v>0</v>
          </cell>
          <cell r="G68">
            <v>63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50</v>
          </cell>
          <cell r="N68">
            <v>0</v>
          </cell>
          <cell r="P68">
            <v>5</v>
          </cell>
        </row>
        <row r="69">
          <cell r="B69" t="str">
            <v>Laura Sharpe</v>
          </cell>
          <cell r="C69">
            <v>1</v>
          </cell>
          <cell r="D69">
            <v>75</v>
          </cell>
          <cell r="E69">
            <v>75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str">
            <v>guest</v>
          </cell>
          <cell r="N69">
            <v>0</v>
          </cell>
          <cell r="P69">
            <v>5</v>
          </cell>
        </row>
        <row r="70">
          <cell r="B70" t="str">
            <v>Brian MacBride</v>
          </cell>
          <cell r="C70">
            <v>1</v>
          </cell>
          <cell r="D70">
            <v>74</v>
          </cell>
          <cell r="E70">
            <v>0</v>
          </cell>
          <cell r="F70">
            <v>74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P70">
            <v>5</v>
          </cell>
        </row>
        <row r="71">
          <cell r="B71" t="str">
            <v>Linda Rees</v>
          </cell>
          <cell r="C71">
            <v>1</v>
          </cell>
          <cell r="D71">
            <v>71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71</v>
          </cell>
          <cell r="M71">
            <v>0</v>
          </cell>
          <cell r="N71">
            <v>0</v>
          </cell>
          <cell r="P71">
            <v>5</v>
          </cell>
        </row>
        <row r="72">
          <cell r="B72" t="str">
            <v>Alex Evans</v>
          </cell>
          <cell r="C72">
            <v>1</v>
          </cell>
          <cell r="D72">
            <v>68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 t="str">
            <v>guest</v>
          </cell>
          <cell r="K72" t="str">
            <v>guest</v>
          </cell>
          <cell r="L72" t="str">
            <v>guest</v>
          </cell>
          <cell r="M72">
            <v>68</v>
          </cell>
          <cell r="N72">
            <v>0</v>
          </cell>
          <cell r="P72">
            <v>5</v>
          </cell>
        </row>
        <row r="73">
          <cell r="B73" t="str">
            <v>Michelle Thomas-Luisi</v>
          </cell>
          <cell r="C73">
            <v>1</v>
          </cell>
          <cell r="D73">
            <v>68</v>
          </cell>
          <cell r="E73">
            <v>0</v>
          </cell>
          <cell r="F73">
            <v>0</v>
          </cell>
          <cell r="G73">
            <v>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P73">
            <v>5</v>
          </cell>
        </row>
        <row r="74">
          <cell r="B74" t="str">
            <v>Shereen Lisk</v>
          </cell>
          <cell r="C74">
            <v>8</v>
          </cell>
          <cell r="D74">
            <v>456</v>
          </cell>
          <cell r="E74">
            <v>67</v>
          </cell>
          <cell r="F74">
            <v>69</v>
          </cell>
          <cell r="G74">
            <v>72</v>
          </cell>
          <cell r="H74">
            <v>0</v>
          </cell>
          <cell r="I74">
            <v>72</v>
          </cell>
          <cell r="J74">
            <v>74</v>
          </cell>
          <cell r="K74">
            <v>0</v>
          </cell>
          <cell r="L74">
            <v>72</v>
          </cell>
          <cell r="M74">
            <v>80</v>
          </cell>
          <cell r="N74">
            <v>86</v>
          </cell>
          <cell r="O74">
            <v>6</v>
          </cell>
          <cell r="P74">
            <v>6</v>
          </cell>
        </row>
        <row r="75">
          <cell r="B75" t="str">
            <v>Louise Steer</v>
          </cell>
          <cell r="C75">
            <v>9</v>
          </cell>
          <cell r="D75">
            <v>425</v>
          </cell>
          <cell r="E75">
            <v>64</v>
          </cell>
          <cell r="F75">
            <v>73</v>
          </cell>
          <cell r="G75">
            <v>66</v>
          </cell>
          <cell r="H75">
            <v>0</v>
          </cell>
          <cell r="I75">
            <v>67</v>
          </cell>
          <cell r="J75">
            <v>67</v>
          </cell>
          <cell r="K75">
            <v>71</v>
          </cell>
          <cell r="L75">
            <v>60</v>
          </cell>
          <cell r="M75">
            <v>70</v>
          </cell>
          <cell r="N75">
            <v>77</v>
          </cell>
          <cell r="P75">
            <v>6</v>
          </cell>
        </row>
        <row r="76">
          <cell r="B76" t="str">
            <v>Peter Clement</v>
          </cell>
          <cell r="C76">
            <v>7</v>
          </cell>
          <cell r="D76">
            <v>392</v>
          </cell>
          <cell r="E76">
            <v>56</v>
          </cell>
          <cell r="F76">
            <v>64</v>
          </cell>
          <cell r="G76">
            <v>64</v>
          </cell>
          <cell r="H76">
            <v>0</v>
          </cell>
          <cell r="I76">
            <v>68</v>
          </cell>
          <cell r="J76">
            <v>69</v>
          </cell>
          <cell r="K76">
            <v>63</v>
          </cell>
          <cell r="L76">
            <v>64</v>
          </cell>
          <cell r="M76">
            <v>0</v>
          </cell>
          <cell r="N76">
            <v>0</v>
          </cell>
          <cell r="P76">
            <v>6</v>
          </cell>
        </row>
        <row r="77">
          <cell r="B77" t="str">
            <v>Diane Ridgeway</v>
          </cell>
          <cell r="C77">
            <v>9</v>
          </cell>
          <cell r="D77">
            <v>407</v>
          </cell>
          <cell r="E77">
            <v>59</v>
          </cell>
          <cell r="F77">
            <v>62</v>
          </cell>
          <cell r="G77">
            <v>62</v>
          </cell>
          <cell r="H77">
            <v>0</v>
          </cell>
          <cell r="I77">
            <v>63</v>
          </cell>
          <cell r="J77">
            <v>62</v>
          </cell>
          <cell r="K77">
            <v>64</v>
          </cell>
          <cell r="L77">
            <v>65</v>
          </cell>
          <cell r="M77">
            <v>71</v>
          </cell>
          <cell r="N77">
            <v>82</v>
          </cell>
          <cell r="P77">
            <v>6</v>
          </cell>
        </row>
        <row r="78">
          <cell r="B78" t="str">
            <v>Helen Jenkins</v>
          </cell>
          <cell r="C78">
            <v>6</v>
          </cell>
          <cell r="D78">
            <v>379</v>
          </cell>
          <cell r="E78">
            <v>63</v>
          </cell>
          <cell r="F78">
            <v>0</v>
          </cell>
          <cell r="G78">
            <v>60</v>
          </cell>
          <cell r="H78">
            <v>0</v>
          </cell>
          <cell r="I78">
            <v>0</v>
          </cell>
          <cell r="J78">
            <v>61</v>
          </cell>
          <cell r="K78">
            <v>68</v>
          </cell>
          <cell r="L78">
            <v>61</v>
          </cell>
          <cell r="M78">
            <v>66</v>
          </cell>
          <cell r="N78">
            <v>0</v>
          </cell>
          <cell r="P78">
            <v>6</v>
          </cell>
        </row>
        <row r="79">
          <cell r="B79" t="str">
            <v>Sandra Rees</v>
          </cell>
          <cell r="C79">
            <v>7</v>
          </cell>
          <cell r="D79">
            <v>393</v>
          </cell>
          <cell r="E79">
            <v>0</v>
          </cell>
          <cell r="F79">
            <v>61</v>
          </cell>
          <cell r="G79">
            <v>59</v>
          </cell>
          <cell r="H79">
            <v>0</v>
          </cell>
          <cell r="I79">
            <v>65</v>
          </cell>
          <cell r="J79">
            <v>64</v>
          </cell>
          <cell r="K79">
            <v>56</v>
          </cell>
          <cell r="L79">
            <v>0</v>
          </cell>
          <cell r="M79">
            <v>63</v>
          </cell>
          <cell r="N79">
            <v>81</v>
          </cell>
          <cell r="P79">
            <v>6</v>
          </cell>
        </row>
        <row r="80">
          <cell r="B80" t="str">
            <v>Vicky Holmes</v>
          </cell>
          <cell r="C80">
            <v>8</v>
          </cell>
          <cell r="D80">
            <v>387</v>
          </cell>
          <cell r="E80">
            <v>60</v>
          </cell>
          <cell r="F80">
            <v>63</v>
          </cell>
          <cell r="G80">
            <v>65</v>
          </cell>
          <cell r="H80">
            <v>0</v>
          </cell>
          <cell r="I80">
            <v>0</v>
          </cell>
          <cell r="J80">
            <v>57</v>
          </cell>
          <cell r="K80">
            <v>58</v>
          </cell>
          <cell r="L80">
            <v>62</v>
          </cell>
          <cell r="M80">
            <v>58</v>
          </cell>
          <cell r="N80">
            <v>79</v>
          </cell>
          <cell r="P80">
            <v>6</v>
          </cell>
        </row>
        <row r="81">
          <cell r="B81" t="str">
            <v>Gina Southam</v>
          </cell>
          <cell r="C81">
            <v>6</v>
          </cell>
          <cell r="D81">
            <v>354</v>
          </cell>
          <cell r="E81">
            <v>55</v>
          </cell>
          <cell r="F81">
            <v>59</v>
          </cell>
          <cell r="G81">
            <v>58</v>
          </cell>
          <cell r="H81">
            <v>0</v>
          </cell>
          <cell r="I81">
            <v>0</v>
          </cell>
          <cell r="J81">
            <v>59</v>
          </cell>
          <cell r="K81">
            <v>61</v>
          </cell>
          <cell r="L81">
            <v>0</v>
          </cell>
          <cell r="M81">
            <v>62</v>
          </cell>
          <cell r="N81">
            <v>0</v>
          </cell>
          <cell r="P81">
            <v>6</v>
          </cell>
        </row>
        <row r="82">
          <cell r="B82" t="str">
            <v>Caroline Morgan</v>
          </cell>
          <cell r="C82">
            <v>6</v>
          </cell>
          <cell r="D82">
            <v>339</v>
          </cell>
          <cell r="E82">
            <v>0</v>
          </cell>
          <cell r="F82">
            <v>55</v>
          </cell>
          <cell r="G82">
            <v>51</v>
          </cell>
          <cell r="H82">
            <v>0</v>
          </cell>
          <cell r="I82">
            <v>0</v>
          </cell>
          <cell r="J82">
            <v>60</v>
          </cell>
          <cell r="K82">
            <v>53</v>
          </cell>
          <cell r="L82">
            <v>56</v>
          </cell>
          <cell r="M82">
            <v>64</v>
          </cell>
          <cell r="N82">
            <v>0</v>
          </cell>
          <cell r="P82">
            <v>6</v>
          </cell>
        </row>
        <row r="83">
          <cell r="B83" t="str">
            <v>Laura Hall</v>
          </cell>
          <cell r="C83">
            <v>7</v>
          </cell>
          <cell r="D83">
            <v>350</v>
          </cell>
          <cell r="E83">
            <v>51</v>
          </cell>
          <cell r="F83">
            <v>60</v>
          </cell>
          <cell r="G83">
            <v>57</v>
          </cell>
          <cell r="H83">
            <v>0</v>
          </cell>
          <cell r="I83">
            <v>0</v>
          </cell>
          <cell r="J83">
            <v>54</v>
          </cell>
          <cell r="K83">
            <v>0</v>
          </cell>
          <cell r="L83">
            <v>50</v>
          </cell>
          <cell r="M83">
            <v>53</v>
          </cell>
          <cell r="N83">
            <v>75</v>
          </cell>
          <cell r="P83">
            <v>6</v>
          </cell>
        </row>
        <row r="84">
          <cell r="B84" t="str">
            <v>Christine Hurdidge</v>
          </cell>
          <cell r="C84">
            <v>8</v>
          </cell>
          <cell r="D84">
            <v>315</v>
          </cell>
          <cell r="E84">
            <v>52</v>
          </cell>
          <cell r="F84">
            <v>54</v>
          </cell>
          <cell r="G84">
            <v>55</v>
          </cell>
          <cell r="H84">
            <v>0</v>
          </cell>
          <cell r="I84">
            <v>58</v>
          </cell>
          <cell r="J84">
            <v>49</v>
          </cell>
          <cell r="K84">
            <v>47</v>
          </cell>
          <cell r="L84">
            <v>44</v>
          </cell>
          <cell r="M84">
            <v>46</v>
          </cell>
          <cell r="N84">
            <v>0</v>
          </cell>
          <cell r="P84">
            <v>6</v>
          </cell>
        </row>
        <row r="85">
          <cell r="B85" t="str">
            <v>Martin Nicholls</v>
          </cell>
          <cell r="C85">
            <v>8</v>
          </cell>
          <cell r="D85">
            <v>329</v>
          </cell>
          <cell r="E85">
            <v>0</v>
          </cell>
          <cell r="F85">
            <v>57</v>
          </cell>
          <cell r="G85">
            <v>48</v>
          </cell>
          <cell r="H85">
            <v>0</v>
          </cell>
          <cell r="I85">
            <v>59</v>
          </cell>
          <cell r="J85">
            <v>40</v>
          </cell>
          <cell r="K85">
            <v>48</v>
          </cell>
          <cell r="L85">
            <v>45</v>
          </cell>
          <cell r="M85">
            <v>47</v>
          </cell>
          <cell r="N85">
            <v>70</v>
          </cell>
          <cell r="P85">
            <v>6</v>
          </cell>
        </row>
        <row r="86">
          <cell r="B86" t="str">
            <v>Fay Sharpe</v>
          </cell>
          <cell r="C86">
            <v>7</v>
          </cell>
          <cell r="D86">
            <v>294</v>
          </cell>
          <cell r="E86">
            <v>49</v>
          </cell>
          <cell r="F86">
            <v>47</v>
          </cell>
          <cell r="G86">
            <v>50</v>
          </cell>
          <cell r="H86">
            <v>0</v>
          </cell>
          <cell r="I86">
            <v>0</v>
          </cell>
          <cell r="J86">
            <v>51</v>
          </cell>
          <cell r="K86">
            <v>52</v>
          </cell>
          <cell r="L86">
            <v>43</v>
          </cell>
          <cell r="M86">
            <v>45</v>
          </cell>
          <cell r="N86">
            <v>0</v>
          </cell>
          <cell r="P86">
            <v>6</v>
          </cell>
        </row>
        <row r="87">
          <cell r="B87" t="str">
            <v>Tim MacDermott</v>
          </cell>
          <cell r="C87">
            <v>5</v>
          </cell>
          <cell r="D87">
            <v>289</v>
          </cell>
          <cell r="E87">
            <v>0</v>
          </cell>
          <cell r="F87">
            <v>56</v>
          </cell>
          <cell r="G87">
            <v>54</v>
          </cell>
          <cell r="H87">
            <v>0</v>
          </cell>
          <cell r="I87">
            <v>0</v>
          </cell>
          <cell r="J87">
            <v>63</v>
          </cell>
          <cell r="K87">
            <v>57</v>
          </cell>
          <cell r="L87">
            <v>59</v>
          </cell>
          <cell r="M87">
            <v>0</v>
          </cell>
          <cell r="N87">
            <v>0</v>
          </cell>
          <cell r="P87">
            <v>6</v>
          </cell>
        </row>
        <row r="88">
          <cell r="B88" t="str">
            <v>Meinir Jones</v>
          </cell>
          <cell r="C88">
            <v>5</v>
          </cell>
          <cell r="D88">
            <v>258</v>
          </cell>
          <cell r="E88">
            <v>48</v>
          </cell>
          <cell r="F88">
            <v>52</v>
          </cell>
          <cell r="G88">
            <v>52</v>
          </cell>
          <cell r="H88">
            <v>0</v>
          </cell>
          <cell r="I88">
            <v>0</v>
          </cell>
          <cell r="J88">
            <v>0</v>
          </cell>
          <cell r="K88">
            <v>50</v>
          </cell>
          <cell r="L88">
            <v>0</v>
          </cell>
          <cell r="M88">
            <v>56</v>
          </cell>
          <cell r="N88">
            <v>0</v>
          </cell>
          <cell r="P88">
            <v>6</v>
          </cell>
        </row>
        <row r="89">
          <cell r="B89" t="str">
            <v>Louise Eakins</v>
          </cell>
          <cell r="C89">
            <v>4</v>
          </cell>
          <cell r="D89">
            <v>246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58</v>
          </cell>
          <cell r="K89">
            <v>65</v>
          </cell>
          <cell r="L89">
            <v>58</v>
          </cell>
          <cell r="M89">
            <v>65</v>
          </cell>
          <cell r="N89">
            <v>0</v>
          </cell>
          <cell r="P89">
            <v>6</v>
          </cell>
        </row>
        <row r="90">
          <cell r="B90" t="str">
            <v>Caroline Jones</v>
          </cell>
          <cell r="C90">
            <v>4</v>
          </cell>
          <cell r="D90">
            <v>230</v>
          </cell>
          <cell r="E90">
            <v>61</v>
          </cell>
          <cell r="F90">
            <v>0</v>
          </cell>
          <cell r="G90">
            <v>0</v>
          </cell>
          <cell r="H90">
            <v>0</v>
          </cell>
          <cell r="I90">
            <v>62</v>
          </cell>
          <cell r="J90">
            <v>0</v>
          </cell>
          <cell r="K90">
            <v>0</v>
          </cell>
          <cell r="L90">
            <v>52</v>
          </cell>
          <cell r="M90">
            <v>55</v>
          </cell>
          <cell r="N90">
            <v>0</v>
          </cell>
          <cell r="P90">
            <v>6</v>
          </cell>
        </row>
        <row r="91">
          <cell r="B91" t="str">
            <v>John Holohan</v>
          </cell>
          <cell r="C91">
            <v>4</v>
          </cell>
          <cell r="D91">
            <v>226</v>
          </cell>
          <cell r="E91">
            <v>58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53</v>
          </cell>
          <cell r="K91">
            <v>0</v>
          </cell>
          <cell r="L91">
            <v>55</v>
          </cell>
          <cell r="M91">
            <v>60</v>
          </cell>
          <cell r="N91">
            <v>0</v>
          </cell>
          <cell r="P91">
            <v>6</v>
          </cell>
        </row>
        <row r="92">
          <cell r="B92" t="str">
            <v>Del Eyre</v>
          </cell>
          <cell r="C92">
            <v>3</v>
          </cell>
          <cell r="D92">
            <v>184</v>
          </cell>
          <cell r="E92">
            <v>0</v>
          </cell>
          <cell r="F92">
            <v>65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46</v>
          </cell>
          <cell r="M92">
            <v>73</v>
          </cell>
          <cell r="N92">
            <v>0</v>
          </cell>
          <cell r="P92">
            <v>6</v>
          </cell>
        </row>
        <row r="93">
          <cell r="B93" t="str">
            <v>Nathan Williams</v>
          </cell>
          <cell r="C93">
            <v>2</v>
          </cell>
          <cell r="D93">
            <v>129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66</v>
          </cell>
          <cell r="L93">
            <v>63</v>
          </cell>
          <cell r="M93">
            <v>0</v>
          </cell>
          <cell r="N93">
            <v>0</v>
          </cell>
          <cell r="P93">
            <v>6</v>
          </cell>
        </row>
        <row r="94">
          <cell r="B94" t="str">
            <v>Anna Wake</v>
          </cell>
          <cell r="C94">
            <v>2</v>
          </cell>
          <cell r="D94">
            <v>108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 t="str">
            <v>guest</v>
          </cell>
          <cell r="J94">
            <v>0</v>
          </cell>
          <cell r="K94" t="str">
            <v>guest</v>
          </cell>
          <cell r="L94">
            <v>54</v>
          </cell>
          <cell r="M94">
            <v>54</v>
          </cell>
          <cell r="N94">
            <v>0</v>
          </cell>
          <cell r="P94">
            <v>6</v>
          </cell>
        </row>
        <row r="95">
          <cell r="B95" t="str">
            <v>David Barham</v>
          </cell>
          <cell r="C95">
            <v>2</v>
          </cell>
          <cell r="D95">
            <v>92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41</v>
          </cell>
          <cell r="K95">
            <v>51</v>
          </cell>
          <cell r="L95">
            <v>0</v>
          </cell>
          <cell r="M95">
            <v>0</v>
          </cell>
          <cell r="N95">
            <v>0</v>
          </cell>
          <cell r="P95">
            <v>6</v>
          </cell>
        </row>
        <row r="96">
          <cell r="B96" t="str">
            <v>Eiri Evans-Jones</v>
          </cell>
          <cell r="C96">
            <v>1</v>
          </cell>
          <cell r="D96">
            <v>64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64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P96">
            <v>6</v>
          </cell>
        </row>
        <row r="97">
          <cell r="B97" t="str">
            <v>Katie Williams</v>
          </cell>
          <cell r="C97">
            <v>1</v>
          </cell>
          <cell r="D97">
            <v>62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62</v>
          </cell>
          <cell r="L97">
            <v>0</v>
          </cell>
          <cell r="M97">
            <v>0</v>
          </cell>
          <cell r="N97">
            <v>0</v>
          </cell>
          <cell r="P97">
            <v>6</v>
          </cell>
        </row>
        <row r="98">
          <cell r="B98" t="str">
            <v>Karen Dusgate</v>
          </cell>
          <cell r="C98">
            <v>1</v>
          </cell>
          <cell r="D98">
            <v>57</v>
          </cell>
          <cell r="E98">
            <v>57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P98">
            <v>6</v>
          </cell>
        </row>
        <row r="99">
          <cell r="B99" t="str">
            <v>Sue Davies</v>
          </cell>
          <cell r="C99">
            <v>1</v>
          </cell>
          <cell r="D99">
            <v>55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55</v>
          </cell>
          <cell r="L99">
            <v>0</v>
          </cell>
          <cell r="M99">
            <v>0</v>
          </cell>
          <cell r="N99">
            <v>0</v>
          </cell>
          <cell r="P99">
            <v>6</v>
          </cell>
        </row>
        <row r="100">
          <cell r="B100" t="str">
            <v>Davinder Hayer</v>
          </cell>
          <cell r="C100">
            <v>1</v>
          </cell>
          <cell r="D100">
            <v>51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51</v>
          </cell>
          <cell r="M100">
            <v>0</v>
          </cell>
          <cell r="N100">
            <v>0</v>
          </cell>
          <cell r="P100">
            <v>6</v>
          </cell>
        </row>
        <row r="101">
          <cell r="B101" t="str">
            <v>Lynn Holmes</v>
          </cell>
          <cell r="C101">
            <v>9</v>
          </cell>
          <cell r="D101">
            <v>359</v>
          </cell>
          <cell r="E101">
            <v>54</v>
          </cell>
          <cell r="F101">
            <v>58</v>
          </cell>
          <cell r="G101">
            <v>56</v>
          </cell>
          <cell r="H101">
            <v>0</v>
          </cell>
          <cell r="I101">
            <v>60</v>
          </cell>
          <cell r="J101">
            <v>55</v>
          </cell>
          <cell r="K101">
            <v>54</v>
          </cell>
          <cell r="L101">
            <v>49</v>
          </cell>
          <cell r="M101">
            <v>52</v>
          </cell>
          <cell r="N101">
            <v>76</v>
          </cell>
          <cell r="O101">
            <v>7</v>
          </cell>
          <cell r="P101">
            <v>7</v>
          </cell>
        </row>
        <row r="102">
          <cell r="B102" t="str">
            <v>Alfryn Easter</v>
          </cell>
          <cell r="C102">
            <v>7</v>
          </cell>
          <cell r="D102">
            <v>289</v>
          </cell>
          <cell r="E102">
            <v>0</v>
          </cell>
          <cell r="F102">
            <v>51</v>
          </cell>
          <cell r="G102">
            <v>45</v>
          </cell>
          <cell r="H102">
            <v>0</v>
          </cell>
          <cell r="I102">
            <v>57</v>
          </cell>
          <cell r="J102">
            <v>47</v>
          </cell>
          <cell r="K102">
            <v>46</v>
          </cell>
          <cell r="L102">
            <v>41</v>
          </cell>
          <cell r="M102">
            <v>43</v>
          </cell>
          <cell r="N102">
            <v>0</v>
          </cell>
          <cell r="P102">
            <v>7</v>
          </cell>
        </row>
        <row r="103">
          <cell r="B103" t="str">
            <v>Jo Hughes-Dowdle</v>
          </cell>
          <cell r="C103">
            <v>5</v>
          </cell>
          <cell r="D103">
            <v>266</v>
          </cell>
          <cell r="E103">
            <v>0</v>
          </cell>
          <cell r="F103">
            <v>0</v>
          </cell>
          <cell r="G103">
            <v>49</v>
          </cell>
          <cell r="H103">
            <v>0</v>
          </cell>
          <cell r="I103">
            <v>61</v>
          </cell>
          <cell r="J103">
            <v>52</v>
          </cell>
          <cell r="K103">
            <v>0</v>
          </cell>
          <cell r="L103">
            <v>53</v>
          </cell>
          <cell r="M103">
            <v>51</v>
          </cell>
          <cell r="N103">
            <v>0</v>
          </cell>
          <cell r="P103">
            <v>7</v>
          </cell>
        </row>
        <row r="104">
          <cell r="B104" t="str">
            <v>Linda Owens</v>
          </cell>
          <cell r="C104">
            <v>6</v>
          </cell>
          <cell r="D104">
            <v>301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54</v>
          </cell>
          <cell r="J104">
            <v>45</v>
          </cell>
          <cell r="K104">
            <v>45</v>
          </cell>
          <cell r="L104">
            <v>42</v>
          </cell>
          <cell r="M104">
            <v>44</v>
          </cell>
          <cell r="N104">
            <v>71</v>
          </cell>
          <cell r="P104">
            <v>7</v>
          </cell>
        </row>
        <row r="105">
          <cell r="B105" t="str">
            <v>Laura Hughes-Dowdle</v>
          </cell>
          <cell r="C105">
            <v>3</v>
          </cell>
          <cell r="D105">
            <v>216</v>
          </cell>
          <cell r="E105">
            <v>0</v>
          </cell>
          <cell r="F105">
            <v>66</v>
          </cell>
          <cell r="G105">
            <v>0</v>
          </cell>
          <cell r="H105">
            <v>0</v>
          </cell>
          <cell r="I105">
            <v>0</v>
          </cell>
          <cell r="J105">
            <v>70</v>
          </cell>
          <cell r="K105">
            <v>0</v>
          </cell>
          <cell r="L105">
            <v>80</v>
          </cell>
          <cell r="M105">
            <v>0</v>
          </cell>
          <cell r="N105">
            <v>0</v>
          </cell>
          <cell r="P105">
            <v>7</v>
          </cell>
        </row>
        <row r="106">
          <cell r="B106" t="str">
            <v>Linda Waller</v>
          </cell>
          <cell r="C106">
            <v>5</v>
          </cell>
          <cell r="D106">
            <v>269</v>
          </cell>
          <cell r="E106">
            <v>50</v>
          </cell>
          <cell r="F106">
            <v>53</v>
          </cell>
          <cell r="G106">
            <v>0</v>
          </cell>
          <cell r="H106">
            <v>0</v>
          </cell>
          <cell r="I106">
            <v>0</v>
          </cell>
          <cell r="J106">
            <v>43</v>
          </cell>
          <cell r="K106">
            <v>0</v>
          </cell>
          <cell r="L106">
            <v>0</v>
          </cell>
          <cell r="M106">
            <v>49</v>
          </cell>
          <cell r="N106">
            <v>74</v>
          </cell>
          <cell r="P106">
            <v>7</v>
          </cell>
        </row>
        <row r="107">
          <cell r="B107" t="str">
            <v>Philip Wallace</v>
          </cell>
          <cell r="C107">
            <v>4</v>
          </cell>
          <cell r="D107">
            <v>190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56</v>
          </cell>
          <cell r="K107">
            <v>49</v>
          </cell>
          <cell r="L107">
            <v>48</v>
          </cell>
          <cell r="M107">
            <v>37</v>
          </cell>
          <cell r="N107">
            <v>0</v>
          </cell>
          <cell r="P107">
            <v>7</v>
          </cell>
        </row>
        <row r="108">
          <cell r="B108" t="str">
            <v>Emma Doolan</v>
          </cell>
          <cell r="C108">
            <v>4</v>
          </cell>
          <cell r="D108">
            <v>248</v>
          </cell>
          <cell r="E108">
            <v>62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47</v>
          </cell>
          <cell r="M108">
            <v>59</v>
          </cell>
          <cell r="N108">
            <v>80</v>
          </cell>
          <cell r="P108">
            <v>7</v>
          </cell>
        </row>
        <row r="109">
          <cell r="B109" t="str">
            <v>Nerys Jones</v>
          </cell>
          <cell r="C109">
            <v>4</v>
          </cell>
          <cell r="D109">
            <v>238</v>
          </cell>
          <cell r="E109">
            <v>0</v>
          </cell>
          <cell r="F109">
            <v>0</v>
          </cell>
          <cell r="G109">
            <v>53</v>
          </cell>
          <cell r="H109">
            <v>0</v>
          </cell>
          <cell r="I109">
            <v>0</v>
          </cell>
          <cell r="J109">
            <v>50</v>
          </cell>
          <cell r="K109">
            <v>0</v>
          </cell>
          <cell r="L109">
            <v>0</v>
          </cell>
          <cell r="M109">
            <v>57</v>
          </cell>
          <cell r="N109">
            <v>78</v>
          </cell>
          <cell r="P109">
            <v>7</v>
          </cell>
        </row>
        <row r="110">
          <cell r="B110" t="str">
            <v>Nicola Davies</v>
          </cell>
          <cell r="C110">
            <v>2</v>
          </cell>
          <cell r="D110">
            <v>121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48</v>
          </cell>
          <cell r="N110">
            <v>73</v>
          </cell>
          <cell r="P110">
            <v>7</v>
          </cell>
        </row>
        <row r="111">
          <cell r="B111" t="str">
            <v>Delia Pudney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P111">
            <v>7</v>
          </cell>
        </row>
        <row r="112">
          <cell r="B112" t="str">
            <v>Richard Donne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P112">
            <v>7</v>
          </cell>
        </row>
        <row r="113">
          <cell r="B113" t="str">
            <v>Julie Davies</v>
          </cell>
          <cell r="C113">
            <v>7</v>
          </cell>
          <cell r="D113">
            <v>285</v>
          </cell>
          <cell r="E113">
            <v>0</v>
          </cell>
          <cell r="F113">
            <v>50</v>
          </cell>
          <cell r="G113">
            <v>46</v>
          </cell>
          <cell r="H113">
            <v>0</v>
          </cell>
          <cell r="I113">
            <v>0</v>
          </cell>
          <cell r="J113">
            <v>42</v>
          </cell>
          <cell r="K113">
            <v>43</v>
          </cell>
          <cell r="L113">
            <v>39</v>
          </cell>
          <cell r="M113">
            <v>38</v>
          </cell>
          <cell r="N113">
            <v>65</v>
          </cell>
          <cell r="P113">
            <v>8</v>
          </cell>
        </row>
        <row r="114">
          <cell r="B114" t="str">
            <v>Saran Lewis</v>
          </cell>
          <cell r="C114">
            <v>5</v>
          </cell>
          <cell r="D114">
            <v>226</v>
          </cell>
          <cell r="E114">
            <v>0</v>
          </cell>
          <cell r="F114">
            <v>0</v>
          </cell>
          <cell r="G114">
            <v>47</v>
          </cell>
          <cell r="H114">
            <v>0</v>
          </cell>
          <cell r="I114">
            <v>55</v>
          </cell>
          <cell r="J114">
            <v>44</v>
          </cell>
          <cell r="K114">
            <v>0</v>
          </cell>
          <cell r="L114">
            <v>38</v>
          </cell>
          <cell r="M114">
            <v>42</v>
          </cell>
          <cell r="N114">
            <v>0</v>
          </cell>
          <cell r="P114">
            <v>8</v>
          </cell>
        </row>
        <row r="115">
          <cell r="B115" t="str">
            <v>Jane Wallace</v>
          </cell>
          <cell r="C115">
            <v>6</v>
          </cell>
          <cell r="D115">
            <v>283</v>
          </cell>
          <cell r="E115">
            <v>0</v>
          </cell>
          <cell r="F115">
            <v>48</v>
          </cell>
          <cell r="G115">
            <v>0</v>
          </cell>
          <cell r="H115">
            <v>0</v>
          </cell>
          <cell r="I115">
            <v>0</v>
          </cell>
          <cell r="J115">
            <v>46</v>
          </cell>
          <cell r="K115">
            <v>44</v>
          </cell>
          <cell r="L115">
            <v>36</v>
          </cell>
          <cell r="M115">
            <v>40</v>
          </cell>
          <cell r="N115">
            <v>69</v>
          </cell>
          <cell r="P115">
            <v>8</v>
          </cell>
        </row>
        <row r="116">
          <cell r="B116" t="str">
            <v>Joy Williams</v>
          </cell>
          <cell r="C116">
            <v>1</v>
          </cell>
          <cell r="D116">
            <v>66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 t="str">
            <v>guest</v>
          </cell>
          <cell r="L116">
            <v>0</v>
          </cell>
          <cell r="M116">
            <v>0</v>
          </cell>
          <cell r="N116">
            <v>66</v>
          </cell>
        </row>
        <row r="117">
          <cell r="B117" t="str">
            <v>Kathryn Johnstone</v>
          </cell>
          <cell r="C117">
            <v>1</v>
          </cell>
          <cell r="D117">
            <v>64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64</v>
          </cell>
        </row>
        <row r="118">
          <cell r="B118" t="str">
            <v>Nicola Julian</v>
          </cell>
          <cell r="C118">
            <v>5</v>
          </cell>
          <cell r="D118">
            <v>260</v>
          </cell>
          <cell r="E118">
            <v>0</v>
          </cell>
          <cell r="F118">
            <v>49</v>
          </cell>
          <cell r="G118">
            <v>0</v>
          </cell>
          <cell r="H118">
            <v>0</v>
          </cell>
          <cell r="I118">
            <v>56</v>
          </cell>
          <cell r="J118">
            <v>48</v>
          </cell>
          <cell r="K118">
            <v>0</v>
          </cell>
          <cell r="L118">
            <v>0</v>
          </cell>
          <cell r="M118">
            <v>39</v>
          </cell>
          <cell r="N118">
            <v>68</v>
          </cell>
          <cell r="P118">
            <v>8</v>
          </cell>
        </row>
        <row r="119">
          <cell r="B119" t="str">
            <v>Kelly Bamford</v>
          </cell>
          <cell r="C119">
            <v>3</v>
          </cell>
          <cell r="D119">
            <v>150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 t="str">
            <v>guest</v>
          </cell>
          <cell r="L119">
            <v>37</v>
          </cell>
          <cell r="M119">
            <v>41</v>
          </cell>
          <cell r="N119">
            <v>72</v>
          </cell>
          <cell r="P119">
            <v>8</v>
          </cell>
        </row>
        <row r="120">
          <cell r="B120" t="str">
            <v>Lorna Nutter</v>
          </cell>
          <cell r="C120">
            <v>1</v>
          </cell>
          <cell r="D120">
            <v>53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53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P120">
            <v>8</v>
          </cell>
        </row>
        <row r="123">
          <cell r="E123">
            <v>52</v>
          </cell>
          <cell r="F123">
            <v>54</v>
          </cell>
          <cell r="G123">
            <v>56</v>
          </cell>
          <cell r="H123">
            <v>0</v>
          </cell>
          <cell r="I123">
            <v>48</v>
          </cell>
          <cell r="J123">
            <v>61</v>
          </cell>
          <cell r="K123">
            <v>58</v>
          </cell>
          <cell r="L123">
            <v>65</v>
          </cell>
          <cell r="M123">
            <v>64</v>
          </cell>
          <cell r="N123">
            <v>37</v>
          </cell>
          <cell r="O123">
            <v>70.71428571428571</v>
          </cell>
          <cell r="P123" t="str">
            <v>avg turn out</v>
          </cell>
        </row>
        <row r="124">
          <cell r="E124">
            <v>10</v>
          </cell>
          <cell r="F124">
            <v>3.1</v>
          </cell>
          <cell r="G124">
            <v>4.9</v>
          </cell>
          <cell r="I124">
            <v>6.2</v>
          </cell>
          <cell r="J124">
            <v>3</v>
          </cell>
          <cell r="K124">
            <v>3.5</v>
          </cell>
          <cell r="L124">
            <v>3.5</v>
          </cell>
          <cell r="M124">
            <v>4</v>
          </cell>
        </row>
        <row r="125">
          <cell r="E125">
            <v>520</v>
          </cell>
          <cell r="F125">
            <v>167.4</v>
          </cell>
          <cell r="G125">
            <v>274.40000000000003</v>
          </cell>
          <cell r="H125">
            <v>0</v>
          </cell>
          <cell r="I125">
            <v>297.6</v>
          </cell>
          <cell r="J125">
            <v>183</v>
          </cell>
          <cell r="K125">
            <v>203</v>
          </cell>
          <cell r="L125">
            <v>227.5</v>
          </cell>
          <cell r="M125">
            <v>256</v>
          </cell>
          <cell r="N125">
            <v>0</v>
          </cell>
          <cell r="O125">
            <v>2128.9</v>
          </cell>
          <cell r="P125" t="str">
            <v>tot miles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55"/>
  <sheetViews>
    <sheetView showGridLines="0" zoomScalePageLayoutView="0" workbookViewId="0" topLeftCell="A37">
      <selection activeCell="H17" sqref="H17"/>
    </sheetView>
  </sheetViews>
  <sheetFormatPr defaultColWidth="13.57421875" defaultRowHeight="12.75"/>
  <cols>
    <col min="1" max="1" width="4.421875" style="126" customWidth="1"/>
    <col min="2" max="2" width="19.57421875" style="128" bestFit="1" customWidth="1"/>
    <col min="3" max="3" width="10.28125" style="142" customWidth="1"/>
    <col min="4" max="4" width="6.140625" style="126" bestFit="1" customWidth="1"/>
    <col min="5" max="5" width="3.421875" style="143" bestFit="1" customWidth="1"/>
    <col min="6" max="6" width="2.421875" style="143" customWidth="1"/>
    <col min="7" max="7" width="4.140625" style="126" bestFit="1" customWidth="1"/>
    <col min="8" max="8" width="15.421875" style="128" bestFit="1" customWidth="1"/>
    <col min="9" max="9" width="7.8515625" style="144" bestFit="1" customWidth="1"/>
    <col min="10" max="10" width="6.140625" style="126" bestFit="1" customWidth="1"/>
    <col min="11" max="11" width="8.140625" style="145" customWidth="1"/>
    <col min="12" max="12" width="13.57421875" style="128" customWidth="1"/>
    <col min="13" max="14" width="7.8515625" style="126" bestFit="1" customWidth="1"/>
    <col min="15" max="16384" width="13.57421875" style="128" customWidth="1"/>
  </cols>
  <sheetData>
    <row r="1" spans="1:14" s="124" customFormat="1" ht="16.5" customHeight="1">
      <c r="A1" s="345" t="s">
        <v>141</v>
      </c>
      <c r="B1" s="346"/>
      <c r="C1" s="346"/>
      <c r="D1" s="346"/>
      <c r="E1" s="346"/>
      <c r="F1" s="346"/>
      <c r="G1" s="346"/>
      <c r="H1" s="346"/>
      <c r="I1" s="346"/>
      <c r="J1" s="346" t="s">
        <v>11</v>
      </c>
      <c r="K1" s="122">
        <v>10</v>
      </c>
      <c r="L1" s="123" t="s">
        <v>122</v>
      </c>
      <c r="M1" s="179"/>
      <c r="N1" s="179"/>
    </row>
    <row r="2" spans="1:14" s="126" customFormat="1" ht="25.5">
      <c r="A2" s="156" t="s">
        <v>5</v>
      </c>
      <c r="B2" s="157" t="s">
        <v>7</v>
      </c>
      <c r="C2" s="158" t="s">
        <v>0</v>
      </c>
      <c r="D2" s="159" t="s">
        <v>1</v>
      </c>
      <c r="E2" s="160" t="s">
        <v>54</v>
      </c>
      <c r="F2" s="178"/>
      <c r="G2" s="125" t="s">
        <v>5</v>
      </c>
      <c r="H2" s="146" t="s">
        <v>123</v>
      </c>
      <c r="I2" s="146" t="s">
        <v>0</v>
      </c>
      <c r="J2" s="125" t="s">
        <v>1</v>
      </c>
      <c r="K2" s="146" t="s">
        <v>55</v>
      </c>
      <c r="L2" s="146" t="s">
        <v>121</v>
      </c>
      <c r="M2" s="125">
        <v>2017</v>
      </c>
      <c r="N2" s="125">
        <v>2016</v>
      </c>
    </row>
    <row r="3" spans="1:14" ht="12.75" customHeight="1">
      <c r="A3" s="129">
        <v>1</v>
      </c>
      <c r="B3" s="47" t="s">
        <v>71</v>
      </c>
      <c r="C3" s="130">
        <f aca="true" t="shared" si="0" ref="C3:C34">VLOOKUP($B3,$H$2:$J$84,2,FALSE)</f>
        <v>0.040892013888888884</v>
      </c>
      <c r="D3" s="131">
        <f aca="true" t="shared" si="1" ref="D3:D34">VLOOKUP($B3,$H$2:$J$84,3,FALSE)</f>
        <v>100</v>
      </c>
      <c r="E3" s="132">
        <v>1</v>
      </c>
      <c r="F3" s="148"/>
      <c r="G3" s="133">
        <v>1</v>
      </c>
      <c r="H3" s="47" t="s">
        <v>71</v>
      </c>
      <c r="I3" s="151">
        <v>0.040892013888888884</v>
      </c>
      <c r="J3" s="134">
        <v>100</v>
      </c>
      <c r="K3" s="135">
        <f>I3/K$1</f>
        <v>0.004089201388888889</v>
      </c>
      <c r="L3" s="121">
        <v>0.061724537037037036</v>
      </c>
      <c r="M3" s="182" t="str">
        <f>IF(ISERROR(VLOOKUP(H3,#REF!,2,FALSE))," ",VLOOKUP(H3,#REF!,2,FALSE))</f>
        <v> </v>
      </c>
      <c r="N3" s="182" t="str">
        <f>IF(ISERROR(VLOOKUP(H3,#REF!,2,FALSE))," ",VLOOKUP(H3,#REF!,2,FALSE))</f>
        <v> </v>
      </c>
    </row>
    <row r="4" spans="1:14" ht="12">
      <c r="A4" s="129">
        <v>2</v>
      </c>
      <c r="B4" s="47" t="s">
        <v>67</v>
      </c>
      <c r="C4" s="130">
        <f t="shared" si="0"/>
        <v>0.04528391203703705</v>
      </c>
      <c r="D4" s="131">
        <f t="shared" si="1"/>
        <v>99</v>
      </c>
      <c r="E4" s="132">
        <v>1</v>
      </c>
      <c r="F4" s="150"/>
      <c r="G4" s="133">
        <v>2</v>
      </c>
      <c r="H4" s="47" t="s">
        <v>67</v>
      </c>
      <c r="I4" s="151">
        <v>0.04528391203703705</v>
      </c>
      <c r="J4" s="134">
        <v>99</v>
      </c>
      <c r="K4" s="135">
        <f aca="true" t="shared" si="2" ref="K4:K55">I4/K$1</f>
        <v>0.004528391203703705</v>
      </c>
      <c r="L4" s="121">
        <v>0.06612268518518519</v>
      </c>
      <c r="M4" s="180" t="str">
        <f>IF(ISERROR(VLOOKUP(H4,#REF!,2,FALSE))," ",VLOOKUP(H4,#REF!,2,FALSE))</f>
        <v> </v>
      </c>
      <c r="N4" s="180" t="str">
        <f>IF(ISERROR(VLOOKUP(H4,#REF!,2,FALSE))," ",VLOOKUP(H4,#REF!,2,FALSE))</f>
        <v> </v>
      </c>
    </row>
    <row r="5" spans="1:14" ht="12">
      <c r="A5" s="129">
        <v>3</v>
      </c>
      <c r="B5" s="47" t="s">
        <v>23</v>
      </c>
      <c r="C5" s="130">
        <f t="shared" si="0"/>
        <v>0.04576087962962963</v>
      </c>
      <c r="D5" s="131">
        <f t="shared" si="1"/>
        <v>98</v>
      </c>
      <c r="E5" s="132">
        <v>1</v>
      </c>
      <c r="F5" s="150"/>
      <c r="G5" s="133">
        <v>3</v>
      </c>
      <c r="H5" s="96" t="s">
        <v>23</v>
      </c>
      <c r="I5" s="151">
        <v>0.04576087962962963</v>
      </c>
      <c r="J5" s="134">
        <v>98</v>
      </c>
      <c r="K5" s="135">
        <f t="shared" si="2"/>
        <v>0.004576087962962963</v>
      </c>
      <c r="L5" s="121">
        <v>0.06659722222222221</v>
      </c>
      <c r="M5" s="180" t="str">
        <f>IF(ISERROR(VLOOKUP(H5,#REF!,2,FALSE))," ",VLOOKUP(H5,#REF!,2,FALSE))</f>
        <v> </v>
      </c>
      <c r="N5" s="180" t="str">
        <f>IF(ISERROR(VLOOKUP(H5,#REF!,2,FALSE))," ",VLOOKUP(H5,#REF!,2,FALSE))</f>
        <v> </v>
      </c>
    </row>
    <row r="6" spans="1:14" ht="12">
      <c r="A6" s="129">
        <v>4</v>
      </c>
      <c r="B6" s="96" t="s">
        <v>96</v>
      </c>
      <c r="C6" s="130">
        <f t="shared" si="0"/>
        <v>0.047437268518518524</v>
      </c>
      <c r="D6" s="131">
        <f t="shared" si="1"/>
        <v>97</v>
      </c>
      <c r="E6" s="132">
        <v>1</v>
      </c>
      <c r="F6" s="150"/>
      <c r="G6" s="133">
        <v>4</v>
      </c>
      <c r="H6" s="96" t="s">
        <v>96</v>
      </c>
      <c r="I6" s="151">
        <v>0.047437268518518524</v>
      </c>
      <c r="J6" s="134">
        <v>97</v>
      </c>
      <c r="K6" s="135">
        <f t="shared" si="2"/>
        <v>0.004743726851851852</v>
      </c>
      <c r="L6" s="121">
        <v>0.06827546296296295</v>
      </c>
      <c r="M6" s="180" t="str">
        <f>IF(ISERROR(VLOOKUP(H6,#REF!,2,FALSE))," ",VLOOKUP(H6,#REF!,2,FALSE))</f>
        <v> </v>
      </c>
      <c r="N6" s="180" t="str">
        <f>IF(ISERROR(VLOOKUP(H6,#REF!,2,FALSE))," ",VLOOKUP(H6,#REF!,2,FALSE))</f>
        <v> </v>
      </c>
    </row>
    <row r="7" spans="1:14" ht="12">
      <c r="A7" s="129">
        <v>5</v>
      </c>
      <c r="B7" s="47" t="s">
        <v>35</v>
      </c>
      <c r="C7" s="130">
        <f t="shared" si="0"/>
        <v>0.04873703703703704</v>
      </c>
      <c r="D7" s="131">
        <f t="shared" si="1"/>
        <v>96</v>
      </c>
      <c r="E7" s="132">
        <v>1</v>
      </c>
      <c r="F7" s="150"/>
      <c r="G7" s="133">
        <v>5</v>
      </c>
      <c r="H7" s="96" t="s">
        <v>35</v>
      </c>
      <c r="I7" s="151">
        <v>0.04873703703703704</v>
      </c>
      <c r="J7" s="134">
        <v>96</v>
      </c>
      <c r="K7" s="135">
        <f t="shared" si="2"/>
        <v>0.004873703703703704</v>
      </c>
      <c r="L7" s="121">
        <v>0.06957175925925925</v>
      </c>
      <c r="M7" s="180" t="str">
        <f>IF(ISERROR(VLOOKUP(H7,#REF!,2,FALSE))," ",VLOOKUP(H7,#REF!,2,FALSE))</f>
        <v> </v>
      </c>
      <c r="N7" s="180" t="str">
        <f>IF(ISERROR(VLOOKUP(H7,#REF!,2,FALSE))," ",VLOOKUP(H7,#REF!,2,FALSE))</f>
        <v> </v>
      </c>
    </row>
    <row r="8" spans="1:14" ht="12">
      <c r="A8" s="129">
        <v>6</v>
      </c>
      <c r="B8" s="96" t="s">
        <v>57</v>
      </c>
      <c r="C8" s="130">
        <f t="shared" si="0"/>
        <v>0.04924421296296297</v>
      </c>
      <c r="D8" s="131">
        <f t="shared" si="1"/>
        <v>95</v>
      </c>
      <c r="E8" s="132">
        <v>1</v>
      </c>
      <c r="F8" s="150"/>
      <c r="G8" s="133">
        <v>6</v>
      </c>
      <c r="H8" s="96" t="s">
        <v>57</v>
      </c>
      <c r="I8" s="151">
        <v>0.04924421296296297</v>
      </c>
      <c r="J8" s="134">
        <v>95</v>
      </c>
      <c r="K8" s="135">
        <f t="shared" si="2"/>
        <v>0.0049244212962962965</v>
      </c>
      <c r="L8" s="121">
        <v>0.07008101851851851</v>
      </c>
      <c r="M8" s="180" t="str">
        <f>IF(ISERROR(VLOOKUP(H8,#REF!,2,FALSE))," ",VLOOKUP(H8,#REF!,2,FALSE))</f>
        <v> </v>
      </c>
      <c r="N8" s="180" t="str">
        <f>IF(ISERROR(VLOOKUP(H8,#REF!,2,FALSE))," ",VLOOKUP(H8,#REF!,2,FALSE))</f>
        <v> </v>
      </c>
    </row>
    <row r="9" spans="1:14" ht="12">
      <c r="A9" s="127">
        <v>1</v>
      </c>
      <c r="B9" s="171" t="s">
        <v>90</v>
      </c>
      <c r="C9" s="172">
        <f t="shared" si="0"/>
        <v>0.04949236111111112</v>
      </c>
      <c r="D9" s="173">
        <f t="shared" si="1"/>
        <v>94</v>
      </c>
      <c r="E9" s="174">
        <v>2</v>
      </c>
      <c r="F9" s="150"/>
      <c r="G9" s="133">
        <v>7</v>
      </c>
      <c r="H9" s="47" t="s">
        <v>90</v>
      </c>
      <c r="I9" s="151">
        <v>0.04949236111111112</v>
      </c>
      <c r="J9" s="134">
        <v>94</v>
      </c>
      <c r="K9" s="135">
        <f t="shared" si="2"/>
        <v>0.004949236111111112</v>
      </c>
      <c r="L9" s="121">
        <v>0.07032407407407408</v>
      </c>
      <c r="M9" s="180" t="str">
        <f>IF(ISERROR(VLOOKUP(H9,#REF!,2,FALSE))," ",VLOOKUP(H9,#REF!,2,FALSE))</f>
        <v> </v>
      </c>
      <c r="N9" s="180" t="str">
        <f>IF(ISERROR(VLOOKUP(H9,#REF!,2,FALSE))," ",VLOOKUP(H9,#REF!,2,FALSE))</f>
        <v> </v>
      </c>
    </row>
    <row r="10" spans="1:14" ht="12">
      <c r="A10" s="133">
        <v>2</v>
      </c>
      <c r="B10" s="47" t="s">
        <v>20</v>
      </c>
      <c r="C10" s="130">
        <f t="shared" si="0"/>
        <v>0.05053506944444444</v>
      </c>
      <c r="D10" s="131">
        <f t="shared" si="1"/>
        <v>93</v>
      </c>
      <c r="E10" s="132">
        <v>2</v>
      </c>
      <c r="F10" s="148"/>
      <c r="G10" s="133">
        <v>8</v>
      </c>
      <c r="H10" s="96" t="s">
        <v>20</v>
      </c>
      <c r="I10" s="151">
        <v>0.05053506944444444</v>
      </c>
      <c r="J10" s="134">
        <v>93</v>
      </c>
      <c r="K10" s="135">
        <f t="shared" si="2"/>
        <v>0.005053506944444444</v>
      </c>
      <c r="L10" s="121">
        <v>0.07136574074074074</v>
      </c>
      <c r="M10" s="180" t="str">
        <f>IF(ISERROR(VLOOKUP(H10,#REF!,2,FALSE))," ",VLOOKUP(H10,#REF!,2,FALSE))</f>
        <v> </v>
      </c>
      <c r="N10" s="180" t="str">
        <f>IF(ISERROR(VLOOKUP(H10,#REF!,2,FALSE))," ",VLOOKUP(H10,#REF!,2,FALSE))</f>
        <v> </v>
      </c>
    </row>
    <row r="11" spans="1:14" ht="12.75" customHeight="1">
      <c r="A11" s="133">
        <v>3</v>
      </c>
      <c r="B11" s="47" t="s">
        <v>22</v>
      </c>
      <c r="C11" s="130">
        <f t="shared" si="0"/>
        <v>0.052831712962962976</v>
      </c>
      <c r="D11" s="131">
        <f t="shared" si="1"/>
        <v>89</v>
      </c>
      <c r="E11" s="132">
        <v>2</v>
      </c>
      <c r="F11" s="150"/>
      <c r="G11" s="133">
        <v>9</v>
      </c>
      <c r="H11" s="96" t="s">
        <v>108</v>
      </c>
      <c r="I11" s="151">
        <v>0.05069386574074074</v>
      </c>
      <c r="J11" s="134">
        <v>92</v>
      </c>
      <c r="K11" s="135">
        <f t="shared" si="2"/>
        <v>0.005069386574074073</v>
      </c>
      <c r="L11" s="121">
        <v>0.07152777777777779</v>
      </c>
      <c r="M11" s="180" t="str">
        <f>IF(ISERROR(VLOOKUP(H11,#REF!,2,FALSE))," ",VLOOKUP(H11,#REF!,2,FALSE))</f>
        <v> </v>
      </c>
      <c r="N11" s="180" t="str">
        <f>IF(ISERROR(VLOOKUP(H11,#REF!,2,FALSE))," ",VLOOKUP(H11,#REF!,2,FALSE))</f>
        <v> </v>
      </c>
    </row>
    <row r="12" spans="1:14" ht="12">
      <c r="A12" s="133">
        <v>4</v>
      </c>
      <c r="B12" s="47" t="s">
        <v>119</v>
      </c>
      <c r="C12" s="130">
        <f t="shared" si="0"/>
        <v>0.052939583333333345</v>
      </c>
      <c r="D12" s="131">
        <f t="shared" si="1"/>
        <v>88</v>
      </c>
      <c r="E12" s="132">
        <v>2</v>
      </c>
      <c r="F12" s="150"/>
      <c r="G12" s="133">
        <v>10</v>
      </c>
      <c r="H12" s="96" t="s">
        <v>74</v>
      </c>
      <c r="I12" s="151">
        <v>0.05102962962962963</v>
      </c>
      <c r="J12" s="134">
        <v>91</v>
      </c>
      <c r="K12" s="135">
        <f t="shared" si="2"/>
        <v>0.005102962962962964</v>
      </c>
      <c r="L12" s="121">
        <v>0.07186342592592593</v>
      </c>
      <c r="M12" s="180" t="str">
        <f>IF(ISERROR(VLOOKUP(H12,#REF!,2,FALSE))," ",VLOOKUP(H12,#REF!,2,FALSE))</f>
        <v> </v>
      </c>
      <c r="N12" s="180" t="str">
        <f>IF(ISERROR(VLOOKUP(H12,#REF!,2,FALSE))," ",VLOOKUP(H12,#REF!,2,FALSE))</f>
        <v> </v>
      </c>
    </row>
    <row r="13" spans="1:14" ht="12">
      <c r="A13" s="136">
        <v>5</v>
      </c>
      <c r="B13" s="79" t="s">
        <v>21</v>
      </c>
      <c r="C13" s="137">
        <f t="shared" si="0"/>
        <v>0.05446921296296296</v>
      </c>
      <c r="D13" s="138">
        <f t="shared" si="1"/>
        <v>85</v>
      </c>
      <c r="E13" s="175">
        <v>2</v>
      </c>
      <c r="F13" s="150"/>
      <c r="G13" s="133">
        <v>11</v>
      </c>
      <c r="H13" s="47" t="s">
        <v>81</v>
      </c>
      <c r="I13" s="151">
        <v>0.05190081018518519</v>
      </c>
      <c r="J13" s="134">
        <v>90</v>
      </c>
      <c r="K13" s="135">
        <f t="shared" si="2"/>
        <v>0.005190081018518519</v>
      </c>
      <c r="L13" s="121">
        <v>0.07273148148148148</v>
      </c>
      <c r="M13" s="180" t="str">
        <f>IF(ISERROR(VLOOKUP(H13,#REF!,2,FALSE))," ",VLOOKUP(H13,#REF!,2,FALSE))</f>
        <v> </v>
      </c>
      <c r="N13" s="180" t="str">
        <f>IF(ISERROR(VLOOKUP(H13,#REF!,2,FALSE))," ",VLOOKUP(H13,#REF!,2,FALSE))</f>
        <v> </v>
      </c>
    </row>
    <row r="14" spans="1:14" ht="12">
      <c r="A14" s="133">
        <v>1</v>
      </c>
      <c r="B14" s="47" t="s">
        <v>108</v>
      </c>
      <c r="C14" s="130">
        <f t="shared" si="0"/>
        <v>0.05069386574074074</v>
      </c>
      <c r="D14" s="131">
        <f t="shared" si="1"/>
        <v>92</v>
      </c>
      <c r="E14" s="132">
        <v>3</v>
      </c>
      <c r="F14" s="150"/>
      <c r="G14" s="133">
        <v>12</v>
      </c>
      <c r="H14" s="47" t="s">
        <v>22</v>
      </c>
      <c r="I14" s="151">
        <v>0.052831712962962976</v>
      </c>
      <c r="J14" s="134">
        <v>89</v>
      </c>
      <c r="K14" s="135">
        <f t="shared" si="2"/>
        <v>0.005283171296296298</v>
      </c>
      <c r="L14" s="121">
        <v>0.07366898148148149</v>
      </c>
      <c r="M14" s="180" t="str">
        <f>IF(ISERROR(VLOOKUP(H14,#REF!,2,FALSE))," ",VLOOKUP(H14,#REF!,2,FALSE))</f>
        <v> </v>
      </c>
      <c r="N14" s="180" t="str">
        <f>IF(ISERROR(VLOOKUP(H14,#REF!,2,FALSE))," ",VLOOKUP(H14,#REF!,2,FALSE))</f>
        <v> </v>
      </c>
    </row>
    <row r="15" spans="1:14" ht="12">
      <c r="A15" s="133">
        <v>2</v>
      </c>
      <c r="B15" s="47" t="s">
        <v>74</v>
      </c>
      <c r="C15" s="130">
        <f t="shared" si="0"/>
        <v>0.05102962962962963</v>
      </c>
      <c r="D15" s="131">
        <f t="shared" si="1"/>
        <v>91</v>
      </c>
      <c r="E15" s="132">
        <v>3</v>
      </c>
      <c r="F15" s="150"/>
      <c r="G15" s="133">
        <v>13</v>
      </c>
      <c r="H15" s="96" t="s">
        <v>119</v>
      </c>
      <c r="I15" s="151">
        <v>0.052939583333333345</v>
      </c>
      <c r="J15" s="134">
        <v>88</v>
      </c>
      <c r="K15" s="135">
        <f t="shared" si="2"/>
        <v>0.0052939583333333345</v>
      </c>
      <c r="L15" s="121">
        <v>0.07377314814814816</v>
      </c>
      <c r="M15" s="180" t="str">
        <f>IF(ISERROR(VLOOKUP(H15,#REF!,2,FALSE))," ",VLOOKUP(H15,#REF!,2,FALSE))</f>
        <v> </v>
      </c>
      <c r="N15" s="180" t="str">
        <f>IF(ISERROR(VLOOKUP(H15,#REF!,2,FALSE))," ",VLOOKUP(H15,#REF!,2,FALSE))</f>
        <v> </v>
      </c>
    </row>
    <row r="16" spans="1:14" ht="12">
      <c r="A16" s="133">
        <v>3</v>
      </c>
      <c r="B16" s="47" t="s">
        <v>81</v>
      </c>
      <c r="C16" s="130">
        <f t="shared" si="0"/>
        <v>0.05190081018518519</v>
      </c>
      <c r="D16" s="131">
        <f t="shared" si="1"/>
        <v>90</v>
      </c>
      <c r="E16" s="132">
        <v>3</v>
      </c>
      <c r="F16" s="148"/>
      <c r="G16" s="133">
        <v>14</v>
      </c>
      <c r="H16" s="96" t="s">
        <v>64</v>
      </c>
      <c r="I16" s="151">
        <v>0.053830787037037045</v>
      </c>
      <c r="J16" s="134">
        <v>87</v>
      </c>
      <c r="K16" s="135">
        <f t="shared" si="2"/>
        <v>0.005383078703703704</v>
      </c>
      <c r="L16" s="121">
        <v>0.07466435185185184</v>
      </c>
      <c r="M16" s="180" t="str">
        <f>IF(ISERROR(VLOOKUP(H16,#REF!,2,FALSE))," ",VLOOKUP(H16,#REF!,2,FALSE))</f>
        <v> </v>
      </c>
      <c r="N16" s="180" t="str">
        <f>IF(ISERROR(VLOOKUP(H16,#REF!,2,FALSE))," ",VLOOKUP(H16,#REF!,2,FALSE))</f>
        <v> </v>
      </c>
    </row>
    <row r="17" spans="1:14" ht="12">
      <c r="A17" s="133">
        <v>4</v>
      </c>
      <c r="B17" s="96" t="s">
        <v>64</v>
      </c>
      <c r="C17" s="130">
        <f t="shared" si="0"/>
        <v>0.053830787037037045</v>
      </c>
      <c r="D17" s="131">
        <f t="shared" si="1"/>
        <v>87</v>
      </c>
      <c r="E17" s="132">
        <v>3</v>
      </c>
      <c r="F17" s="150"/>
      <c r="G17" s="133">
        <v>15</v>
      </c>
      <c r="H17" s="96" t="s">
        <v>87</v>
      </c>
      <c r="I17" s="151">
        <v>0.05438541666666667</v>
      </c>
      <c r="J17" s="134">
        <v>86</v>
      </c>
      <c r="K17" s="135">
        <f t="shared" si="2"/>
        <v>0.005438541666666667</v>
      </c>
      <c r="L17" s="121">
        <v>0.07521990740740742</v>
      </c>
      <c r="M17" s="180" t="str">
        <f>IF(ISERROR(VLOOKUP(H17,#REF!,2,FALSE))," ",VLOOKUP(H17,#REF!,2,FALSE))</f>
        <v> </v>
      </c>
      <c r="N17" s="180" t="str">
        <f>IF(ISERROR(VLOOKUP(H17,#REF!,2,FALSE))," ",VLOOKUP(H17,#REF!,2,FALSE))</f>
        <v> </v>
      </c>
    </row>
    <row r="18" spans="1:14" ht="12">
      <c r="A18" s="133">
        <v>5</v>
      </c>
      <c r="B18" s="96" t="s">
        <v>99</v>
      </c>
      <c r="C18" s="130">
        <f t="shared" si="0"/>
        <v>0.05508657407407408</v>
      </c>
      <c r="D18" s="131">
        <f t="shared" si="1"/>
        <v>84</v>
      </c>
      <c r="E18" s="132">
        <v>3</v>
      </c>
      <c r="F18" s="150"/>
      <c r="G18" s="133">
        <v>16</v>
      </c>
      <c r="H18" s="96" t="s">
        <v>21</v>
      </c>
      <c r="I18" s="151">
        <v>0.05446921296296296</v>
      </c>
      <c r="J18" s="134">
        <v>85</v>
      </c>
      <c r="K18" s="135">
        <f t="shared" si="2"/>
        <v>0.005446921296296296</v>
      </c>
      <c r="L18" s="121">
        <v>0.07530092592592592</v>
      </c>
      <c r="M18" s="180" t="str">
        <f>IF(ISERROR(VLOOKUP(H18,#REF!,2,FALSE))," ",VLOOKUP(H18,#REF!,2,FALSE))</f>
        <v> </v>
      </c>
      <c r="N18" s="180" t="str">
        <f>IF(ISERROR(VLOOKUP(H18,#REF!,2,FALSE))," ",VLOOKUP(H18,#REF!,2,FALSE))</f>
        <v> </v>
      </c>
    </row>
    <row r="19" spans="1:14" ht="12">
      <c r="A19" s="133">
        <v>6</v>
      </c>
      <c r="B19" s="96" t="s">
        <v>120</v>
      </c>
      <c r="C19" s="130">
        <f t="shared" si="0"/>
        <v>0.05564583333333334</v>
      </c>
      <c r="D19" s="131">
        <f t="shared" si="1"/>
        <v>82</v>
      </c>
      <c r="E19" s="132">
        <v>3</v>
      </c>
      <c r="F19" s="150"/>
      <c r="G19" s="133">
        <v>17</v>
      </c>
      <c r="H19" s="96" t="s">
        <v>99</v>
      </c>
      <c r="I19" s="151">
        <v>0.05508657407407408</v>
      </c>
      <c r="J19" s="134">
        <v>84</v>
      </c>
      <c r="K19" s="135">
        <f t="shared" si="2"/>
        <v>0.005508657407407408</v>
      </c>
      <c r="L19" s="121">
        <v>0.07591435185185186</v>
      </c>
      <c r="M19" s="180" t="str">
        <f>IF(ISERROR(VLOOKUP(H19,#REF!,2,FALSE))," ",VLOOKUP(H19,#REF!,2,FALSE))</f>
        <v> </v>
      </c>
      <c r="N19" s="180" t="str">
        <f>IF(ISERROR(VLOOKUP(H19,#REF!,2,FALSE))," ",VLOOKUP(H19,#REF!,2,FALSE))</f>
        <v> </v>
      </c>
    </row>
    <row r="20" spans="1:14" ht="12">
      <c r="A20" s="133">
        <v>7</v>
      </c>
      <c r="B20" s="47" t="s">
        <v>79</v>
      </c>
      <c r="C20" s="130">
        <f t="shared" si="0"/>
        <v>0.05782847222222223</v>
      </c>
      <c r="D20" s="131">
        <f t="shared" si="1"/>
        <v>78</v>
      </c>
      <c r="E20" s="140">
        <v>3</v>
      </c>
      <c r="F20" s="152"/>
      <c r="G20" s="133">
        <v>18</v>
      </c>
      <c r="H20" s="47" t="s">
        <v>24</v>
      </c>
      <c r="I20" s="151">
        <v>0.05551886574074075</v>
      </c>
      <c r="J20" s="134">
        <v>83</v>
      </c>
      <c r="K20" s="135">
        <f t="shared" si="2"/>
        <v>0.0055518865740740745</v>
      </c>
      <c r="L20" s="121">
        <v>0.07635416666666667</v>
      </c>
      <c r="M20" s="180" t="str">
        <f>IF(ISERROR(VLOOKUP(H20,#REF!,2,FALSE))," ",VLOOKUP(H20,#REF!,2,FALSE))</f>
        <v> </v>
      </c>
      <c r="N20" s="180" t="str">
        <f>IF(ISERROR(VLOOKUP(H20,#REF!,2,FALSE))," ",VLOOKUP(H20,#REF!,2,FALSE))</f>
        <v> </v>
      </c>
    </row>
    <row r="21" spans="1:14" ht="12">
      <c r="A21" s="133">
        <v>8</v>
      </c>
      <c r="B21" s="47" t="s">
        <v>14</v>
      </c>
      <c r="C21" s="130">
        <f t="shared" si="0"/>
        <v>0.06386087962962964</v>
      </c>
      <c r="D21" s="131">
        <f t="shared" si="1"/>
        <v>65</v>
      </c>
      <c r="E21" s="140">
        <v>3</v>
      </c>
      <c r="F21" s="153"/>
      <c r="G21" s="133">
        <v>19</v>
      </c>
      <c r="H21" s="96" t="s">
        <v>120</v>
      </c>
      <c r="I21" s="151">
        <v>0.05564583333333334</v>
      </c>
      <c r="J21" s="134">
        <v>82</v>
      </c>
      <c r="K21" s="135">
        <f t="shared" si="2"/>
        <v>0.005564583333333334</v>
      </c>
      <c r="L21" s="121">
        <v>0.07648148148148148</v>
      </c>
      <c r="M21" s="180" t="str">
        <f>IF(ISERROR(VLOOKUP(H21,#REF!,2,FALSE))," ",VLOOKUP(H21,#REF!,2,FALSE))</f>
        <v> </v>
      </c>
      <c r="N21" s="180" t="str">
        <f>IF(ISERROR(VLOOKUP(H21,#REF!,2,FALSE))," ",VLOOKUP(H21,#REF!,2,FALSE))</f>
        <v> </v>
      </c>
    </row>
    <row r="22" spans="1:14" ht="12.75" customHeight="1">
      <c r="A22" s="176">
        <v>1</v>
      </c>
      <c r="B22" s="171" t="s">
        <v>87</v>
      </c>
      <c r="C22" s="172">
        <f t="shared" si="0"/>
        <v>0.05438541666666667</v>
      </c>
      <c r="D22" s="173">
        <f t="shared" si="1"/>
        <v>86</v>
      </c>
      <c r="E22" s="177">
        <v>4</v>
      </c>
      <c r="F22" s="153"/>
      <c r="G22" s="133">
        <v>20</v>
      </c>
      <c r="H22" s="96" t="s">
        <v>25</v>
      </c>
      <c r="I22" s="151">
        <v>0.055853356481481486</v>
      </c>
      <c r="J22" s="134">
        <v>81</v>
      </c>
      <c r="K22" s="135">
        <f t="shared" si="2"/>
        <v>0.005585335648148148</v>
      </c>
      <c r="L22" s="121">
        <v>0.07664351851851851</v>
      </c>
      <c r="M22" s="180" t="str">
        <f>IF(ISERROR(VLOOKUP(H22,#REF!,2,FALSE))," ",VLOOKUP(H22,#REF!,2,FALSE))</f>
        <v> </v>
      </c>
      <c r="N22" s="180" t="str">
        <f>IF(ISERROR(VLOOKUP(H22,#REF!,2,FALSE))," ",VLOOKUP(H22,#REF!,2,FALSE))</f>
        <v> </v>
      </c>
    </row>
    <row r="23" spans="1:14" ht="12">
      <c r="A23" s="133">
        <v>2</v>
      </c>
      <c r="B23" s="47" t="s">
        <v>24</v>
      </c>
      <c r="C23" s="130">
        <f t="shared" si="0"/>
        <v>0.05551886574074075</v>
      </c>
      <c r="D23" s="131">
        <f t="shared" si="1"/>
        <v>83</v>
      </c>
      <c r="E23" s="140">
        <v>4</v>
      </c>
      <c r="F23" s="153"/>
      <c r="G23" s="133">
        <v>21</v>
      </c>
      <c r="H23" s="47" t="s">
        <v>43</v>
      </c>
      <c r="I23" s="151">
        <v>0.05634965277777779</v>
      </c>
      <c r="J23" s="134">
        <v>80</v>
      </c>
      <c r="K23" s="135">
        <f t="shared" si="2"/>
        <v>0.005634965277777779</v>
      </c>
      <c r="L23" s="121">
        <v>0.0771875</v>
      </c>
      <c r="M23" s="180" t="str">
        <f>IF(ISERROR(VLOOKUP(H23,#REF!,2,FALSE))," ",VLOOKUP(H23,#REF!,2,FALSE))</f>
        <v> </v>
      </c>
      <c r="N23" s="180" t="str">
        <f>IF(ISERROR(VLOOKUP(H23,#REF!,2,FALSE))," ",VLOOKUP(H23,#REF!,2,FALSE))</f>
        <v> </v>
      </c>
    </row>
    <row r="24" spans="1:14" ht="12">
      <c r="A24" s="133">
        <v>3</v>
      </c>
      <c r="B24" s="47" t="s">
        <v>25</v>
      </c>
      <c r="C24" s="130">
        <f t="shared" si="0"/>
        <v>0.055853356481481486</v>
      </c>
      <c r="D24" s="131">
        <f t="shared" si="1"/>
        <v>81</v>
      </c>
      <c r="E24" s="140">
        <v>4</v>
      </c>
      <c r="F24" s="153"/>
      <c r="G24" s="133">
        <v>22</v>
      </c>
      <c r="H24" s="96" t="s">
        <v>111</v>
      </c>
      <c r="I24" s="151">
        <v>0.056896875</v>
      </c>
      <c r="J24" s="134">
        <v>79</v>
      </c>
      <c r="K24" s="135">
        <f t="shared" si="2"/>
        <v>0.0056896875</v>
      </c>
      <c r="L24" s="121">
        <v>0.07773148148148147</v>
      </c>
      <c r="M24" s="180" t="str">
        <f>IF(ISERROR(VLOOKUP(H24,#REF!,2,FALSE))," ",VLOOKUP(H24,#REF!,2,FALSE))</f>
        <v> </v>
      </c>
      <c r="N24" s="180" t="str">
        <f>IF(ISERROR(VLOOKUP(H24,#REF!,2,FALSE))," ",VLOOKUP(H24,#REF!,2,FALSE))</f>
        <v> </v>
      </c>
    </row>
    <row r="25" spans="1:14" ht="12">
      <c r="A25" s="133">
        <v>4</v>
      </c>
      <c r="B25" s="47" t="s">
        <v>43</v>
      </c>
      <c r="C25" s="130">
        <f t="shared" si="0"/>
        <v>0.05634965277777779</v>
      </c>
      <c r="D25" s="131">
        <f t="shared" si="1"/>
        <v>80</v>
      </c>
      <c r="E25" s="140">
        <v>4</v>
      </c>
      <c r="F25" s="153"/>
      <c r="G25" s="133">
        <v>23</v>
      </c>
      <c r="H25" s="96" t="s">
        <v>79</v>
      </c>
      <c r="I25" s="151">
        <v>0.05782847222222223</v>
      </c>
      <c r="J25" s="134">
        <v>78</v>
      </c>
      <c r="K25" s="135">
        <f t="shared" si="2"/>
        <v>0.005782847222222223</v>
      </c>
      <c r="L25" s="121">
        <v>0.07865740740740741</v>
      </c>
      <c r="M25" s="180" t="str">
        <f>IF(ISERROR(VLOOKUP(H25,#REF!,2,FALSE))," ",VLOOKUP(H25,#REF!,2,FALSE))</f>
        <v> </v>
      </c>
      <c r="N25" s="180" t="str">
        <f>IF(ISERROR(VLOOKUP(H25,#REF!,2,FALSE))," ",VLOOKUP(H25,#REF!,2,FALSE))</f>
        <v> </v>
      </c>
    </row>
    <row r="26" spans="1:14" ht="12">
      <c r="A26" s="133">
        <v>5</v>
      </c>
      <c r="B26" s="47" t="s">
        <v>111</v>
      </c>
      <c r="C26" s="130">
        <f t="shared" si="0"/>
        <v>0.056896875</v>
      </c>
      <c r="D26" s="131">
        <f t="shared" si="1"/>
        <v>79</v>
      </c>
      <c r="E26" s="140">
        <v>4</v>
      </c>
      <c r="F26" s="153"/>
      <c r="G26" s="133">
        <v>24</v>
      </c>
      <c r="H26" s="96" t="s">
        <v>68</v>
      </c>
      <c r="I26" s="151">
        <v>0.058082407407407416</v>
      </c>
      <c r="J26" s="134">
        <v>77</v>
      </c>
      <c r="K26" s="135">
        <f t="shared" si="2"/>
        <v>0.005808240740740741</v>
      </c>
      <c r="L26" s="121">
        <v>0.07891203703703703</v>
      </c>
      <c r="M26" s="180" t="str">
        <f>IF(ISERROR(VLOOKUP(H26,#REF!,2,FALSE))," ",VLOOKUP(H26,#REF!,2,FALSE))</f>
        <v> </v>
      </c>
      <c r="N26" s="180" t="str">
        <f>IF(ISERROR(VLOOKUP(H26,#REF!,2,FALSE))," ",VLOOKUP(H26,#REF!,2,FALSE))</f>
        <v> </v>
      </c>
    </row>
    <row r="27" spans="1:14" ht="12">
      <c r="A27" s="129">
        <v>6</v>
      </c>
      <c r="B27" s="96" t="s">
        <v>68</v>
      </c>
      <c r="C27" s="130">
        <f t="shared" si="0"/>
        <v>0.058082407407407416</v>
      </c>
      <c r="D27" s="131">
        <f t="shared" si="1"/>
        <v>77</v>
      </c>
      <c r="E27" s="140">
        <v>4</v>
      </c>
      <c r="F27" s="153"/>
      <c r="G27" s="133">
        <v>25</v>
      </c>
      <c r="H27" s="96" t="s">
        <v>26</v>
      </c>
      <c r="I27" s="151">
        <v>0.058256597222222234</v>
      </c>
      <c r="J27" s="134">
        <v>76</v>
      </c>
      <c r="K27" s="135">
        <f t="shared" si="2"/>
        <v>0.005825659722222223</v>
      </c>
      <c r="L27" s="121">
        <v>0.07908564814814815</v>
      </c>
      <c r="M27" s="180" t="str">
        <f>IF(ISERROR(VLOOKUP(H27,#REF!,2,FALSE))," ",VLOOKUP(H27,#REF!,2,FALSE))</f>
        <v> </v>
      </c>
      <c r="N27" s="180" t="str">
        <f>IF(ISERROR(VLOOKUP(H27,#REF!,2,FALSE))," ",VLOOKUP(H27,#REF!,2,FALSE))</f>
        <v> </v>
      </c>
    </row>
    <row r="28" spans="1:14" ht="12">
      <c r="A28" s="133">
        <v>7</v>
      </c>
      <c r="B28" s="47" t="s">
        <v>26</v>
      </c>
      <c r="C28" s="130">
        <f t="shared" si="0"/>
        <v>0.058256597222222234</v>
      </c>
      <c r="D28" s="131">
        <f t="shared" si="1"/>
        <v>76</v>
      </c>
      <c r="E28" s="140">
        <v>4</v>
      </c>
      <c r="F28" s="153"/>
      <c r="G28" s="133">
        <v>26</v>
      </c>
      <c r="H28" s="47" t="s">
        <v>82</v>
      </c>
      <c r="I28" s="151">
        <v>0.058562731481481486</v>
      </c>
      <c r="J28" s="134">
        <v>75</v>
      </c>
      <c r="K28" s="135">
        <f t="shared" si="2"/>
        <v>0.005856273148148149</v>
      </c>
      <c r="L28" s="121">
        <v>0.07939814814814815</v>
      </c>
      <c r="M28" s="180" t="str">
        <f>IF(ISERROR(VLOOKUP(H28,#REF!,2,FALSE))," ",VLOOKUP(H28,#REF!,2,FALSE))</f>
        <v> </v>
      </c>
      <c r="N28" s="180" t="str">
        <f>IF(ISERROR(VLOOKUP(H28,#REF!,2,FALSE))," ",VLOOKUP(H28,#REF!,2,FALSE))</f>
        <v> </v>
      </c>
    </row>
    <row r="29" spans="1:14" ht="12">
      <c r="A29" s="133">
        <v>8</v>
      </c>
      <c r="B29" s="96" t="s">
        <v>15</v>
      </c>
      <c r="C29" s="130">
        <f t="shared" si="0"/>
        <v>0.05865740740740741</v>
      </c>
      <c r="D29" s="131">
        <f t="shared" si="1"/>
        <v>74</v>
      </c>
      <c r="E29" s="140">
        <v>4</v>
      </c>
      <c r="F29" s="153"/>
      <c r="G29" s="133">
        <v>27</v>
      </c>
      <c r="H29" s="96" t="s">
        <v>15</v>
      </c>
      <c r="I29" s="149">
        <v>0.05865740740740741</v>
      </c>
      <c r="J29" s="134">
        <v>74</v>
      </c>
      <c r="K29" s="135">
        <f t="shared" si="2"/>
        <v>0.005865740740740741</v>
      </c>
      <c r="L29" s="149">
        <v>0.05865740740740741</v>
      </c>
      <c r="M29" s="180" t="str">
        <f>IF(ISERROR(VLOOKUP(H29,#REF!,2,FALSE))," ",VLOOKUP(H29,#REF!,2,FALSE))</f>
        <v> </v>
      </c>
      <c r="N29" s="180" t="str">
        <f>IF(ISERROR(VLOOKUP(H29,#REF!,2,FALSE))," ",VLOOKUP(H29,#REF!,2,FALSE))</f>
        <v> </v>
      </c>
    </row>
    <row r="30" spans="1:14" ht="12">
      <c r="A30" s="129">
        <v>9</v>
      </c>
      <c r="B30" s="47" t="s">
        <v>86</v>
      </c>
      <c r="C30" s="130">
        <f t="shared" si="0"/>
        <v>0.05885416666666667</v>
      </c>
      <c r="D30" s="131">
        <f t="shared" si="1"/>
        <v>73</v>
      </c>
      <c r="E30" s="140">
        <v>4</v>
      </c>
      <c r="F30" s="153"/>
      <c r="G30" s="133">
        <v>28</v>
      </c>
      <c r="H30" s="47" t="s">
        <v>86</v>
      </c>
      <c r="I30" s="121">
        <v>0.05885416666666667</v>
      </c>
      <c r="J30" s="134">
        <v>73</v>
      </c>
      <c r="K30" s="135">
        <f t="shared" si="2"/>
        <v>0.005885416666666667</v>
      </c>
      <c r="L30" s="121">
        <v>0.05885416666666667</v>
      </c>
      <c r="M30" s="180" t="str">
        <f>IF(ISERROR(VLOOKUP(H30,#REF!,2,FALSE))," ",VLOOKUP(H30,#REF!,2,FALSE))</f>
        <v> </v>
      </c>
      <c r="N30" s="180" t="str">
        <f>IF(ISERROR(VLOOKUP(H30,#REF!,2,FALSE))," ",VLOOKUP(H30,#REF!,2,FALSE))</f>
        <v> </v>
      </c>
    </row>
    <row r="31" spans="1:14" ht="12">
      <c r="A31" s="129">
        <v>10</v>
      </c>
      <c r="B31" s="96" t="s">
        <v>91</v>
      </c>
      <c r="C31" s="130">
        <f t="shared" si="0"/>
        <v>0.05909259259259259</v>
      </c>
      <c r="D31" s="131">
        <f t="shared" si="1"/>
        <v>72</v>
      </c>
      <c r="E31" s="140">
        <v>4</v>
      </c>
      <c r="F31" s="152"/>
      <c r="G31" s="133">
        <v>29</v>
      </c>
      <c r="H31" s="47" t="s">
        <v>91</v>
      </c>
      <c r="I31" s="121">
        <v>0.05909259259259259</v>
      </c>
      <c r="J31" s="134">
        <v>72</v>
      </c>
      <c r="K31" s="135">
        <f t="shared" si="2"/>
        <v>0.005909259259259259</v>
      </c>
      <c r="L31" s="121">
        <v>0.05909259259259259</v>
      </c>
      <c r="M31" s="180" t="str">
        <f>IF(ISERROR(VLOOKUP(H31,#REF!,2,FALSE))," ",VLOOKUP(H31,#REF!,2,FALSE))</f>
        <v> </v>
      </c>
      <c r="N31" s="180" t="str">
        <f>IF(ISERROR(VLOOKUP(H31,#REF!,2,FALSE))," ",VLOOKUP(H31,#REF!,2,FALSE))</f>
        <v> </v>
      </c>
    </row>
    <row r="32" spans="1:14" ht="12">
      <c r="A32" s="136">
        <v>11</v>
      </c>
      <c r="B32" s="79" t="s">
        <v>95</v>
      </c>
      <c r="C32" s="137">
        <f t="shared" si="0"/>
        <v>0.0595056712962963</v>
      </c>
      <c r="D32" s="138">
        <f t="shared" si="1"/>
        <v>71</v>
      </c>
      <c r="E32" s="141">
        <v>4</v>
      </c>
      <c r="F32" s="153"/>
      <c r="G32" s="133">
        <v>30</v>
      </c>
      <c r="H32" s="96" t="s">
        <v>95</v>
      </c>
      <c r="I32" s="151">
        <v>0.0595056712962963</v>
      </c>
      <c r="J32" s="134">
        <v>71</v>
      </c>
      <c r="K32" s="135">
        <f t="shared" si="2"/>
        <v>0.00595056712962963</v>
      </c>
      <c r="L32" s="121">
        <v>0.08033564814814814</v>
      </c>
      <c r="M32" s="180" t="str">
        <f>IF(ISERROR(VLOOKUP(H32,#REF!,2,FALSE))," ",VLOOKUP(H32,#REF!,2,FALSE))</f>
        <v> </v>
      </c>
      <c r="N32" s="180" t="str">
        <f>IF(ISERROR(VLOOKUP(H32,#REF!,2,FALSE))," ",VLOOKUP(H32,#REF!,2,FALSE))</f>
        <v> </v>
      </c>
    </row>
    <row r="33" spans="1:14" ht="12.75" customHeight="1">
      <c r="A33" s="133">
        <v>1</v>
      </c>
      <c r="B33" s="47" t="s">
        <v>82</v>
      </c>
      <c r="C33" s="130">
        <f t="shared" si="0"/>
        <v>0.058562731481481486</v>
      </c>
      <c r="D33" s="131">
        <f t="shared" si="1"/>
        <v>75</v>
      </c>
      <c r="E33" s="140">
        <v>5</v>
      </c>
      <c r="F33" s="153"/>
      <c r="G33" s="133">
        <v>31</v>
      </c>
      <c r="H33" s="96" t="s">
        <v>75</v>
      </c>
      <c r="I33" s="121">
        <v>0.059742939814814815</v>
      </c>
      <c r="J33" s="134">
        <v>70</v>
      </c>
      <c r="K33" s="135">
        <f t="shared" si="2"/>
        <v>0.0059742939814814815</v>
      </c>
      <c r="L33" s="121">
        <v>0.059742939814814815</v>
      </c>
      <c r="M33" s="180" t="str">
        <f>IF(ISERROR(VLOOKUP(H33,#REF!,2,FALSE))," ",VLOOKUP(H33,#REF!,2,FALSE))</f>
        <v> </v>
      </c>
      <c r="N33" s="180" t="str">
        <f>IF(ISERROR(VLOOKUP(H33,#REF!,2,FALSE))," ",VLOOKUP(H33,#REF!,2,FALSE))</f>
        <v> </v>
      </c>
    </row>
    <row r="34" spans="1:14" ht="12.75" customHeight="1">
      <c r="A34" s="133">
        <v>2</v>
      </c>
      <c r="B34" s="96" t="s">
        <v>75</v>
      </c>
      <c r="C34" s="130">
        <f t="shared" si="0"/>
        <v>0.059742939814814815</v>
      </c>
      <c r="D34" s="131">
        <f t="shared" si="1"/>
        <v>70</v>
      </c>
      <c r="E34" s="140">
        <v>5</v>
      </c>
      <c r="F34" s="153"/>
      <c r="G34" s="133">
        <v>32</v>
      </c>
      <c r="H34" s="47" t="s">
        <v>29</v>
      </c>
      <c r="I34" s="121">
        <v>0.0597693287037037</v>
      </c>
      <c r="J34" s="134">
        <v>69</v>
      </c>
      <c r="K34" s="135">
        <f t="shared" si="2"/>
        <v>0.00597693287037037</v>
      </c>
      <c r="L34" s="121">
        <v>0.0597693287037037</v>
      </c>
      <c r="M34" s="180" t="str">
        <f>IF(ISERROR(VLOOKUP(H34,#REF!,2,FALSE))," ",VLOOKUP(H34,#REF!,2,FALSE))</f>
        <v> </v>
      </c>
      <c r="N34" s="180" t="str">
        <f>IF(ISERROR(VLOOKUP(H34,#REF!,2,FALSE))," ",VLOOKUP(H34,#REF!,2,FALSE))</f>
        <v> </v>
      </c>
    </row>
    <row r="35" spans="1:14" ht="12.75" customHeight="1">
      <c r="A35" s="133">
        <v>3</v>
      </c>
      <c r="B35" s="96" t="s">
        <v>29</v>
      </c>
      <c r="C35" s="130">
        <f aca="true" t="shared" si="3" ref="C35:C55">VLOOKUP($B35,$H$2:$J$84,2,FALSE)</f>
        <v>0.0597693287037037</v>
      </c>
      <c r="D35" s="131">
        <f aca="true" t="shared" si="4" ref="D35:D55">VLOOKUP($B35,$H$2:$J$84,3,FALSE)</f>
        <v>69</v>
      </c>
      <c r="E35" s="140">
        <v>5</v>
      </c>
      <c r="F35" s="153"/>
      <c r="G35" s="133">
        <v>33</v>
      </c>
      <c r="H35" s="96" t="s">
        <v>65</v>
      </c>
      <c r="I35" s="121">
        <v>0.061653819444444445</v>
      </c>
      <c r="J35" s="134">
        <v>68</v>
      </c>
      <c r="K35" s="135">
        <f t="shared" si="2"/>
        <v>0.006165381944444445</v>
      </c>
      <c r="L35" s="121">
        <v>0.061653819444444445</v>
      </c>
      <c r="M35" s="180" t="str">
        <f>IF(ISERROR(VLOOKUP(H35,#REF!,2,FALSE))," ",VLOOKUP(H35,#REF!,2,FALSE))</f>
        <v> </v>
      </c>
      <c r="N35" s="180" t="str">
        <f>IF(ISERROR(VLOOKUP(H35,#REF!,2,FALSE))," ",VLOOKUP(H35,#REF!,2,FALSE))</f>
        <v> </v>
      </c>
    </row>
    <row r="36" spans="1:14" ht="12.75" customHeight="1">
      <c r="A36" s="133">
        <v>4</v>
      </c>
      <c r="B36" s="96" t="s">
        <v>65</v>
      </c>
      <c r="C36" s="130">
        <f t="shared" si="3"/>
        <v>0.061653819444444445</v>
      </c>
      <c r="D36" s="131">
        <f t="shared" si="4"/>
        <v>68</v>
      </c>
      <c r="E36" s="140">
        <v>5</v>
      </c>
      <c r="F36" s="153"/>
      <c r="G36" s="133">
        <v>34</v>
      </c>
      <c r="H36" s="96" t="s">
        <v>88</v>
      </c>
      <c r="I36" s="121">
        <v>0.06277245370370371</v>
      </c>
      <c r="J36" s="134">
        <v>67</v>
      </c>
      <c r="K36" s="135">
        <f t="shared" si="2"/>
        <v>0.006277245370370371</v>
      </c>
      <c r="L36" s="121">
        <v>0.06277245370370371</v>
      </c>
      <c r="M36" s="180" t="str">
        <f>IF(ISERROR(VLOOKUP(H36,#REF!,2,FALSE))," ",VLOOKUP(H36,#REF!,2,FALSE))</f>
        <v> </v>
      </c>
      <c r="N36" s="180" t="str">
        <f>IF(ISERROR(VLOOKUP(H36,#REF!,2,FALSE))," ",VLOOKUP(H36,#REF!,2,FALSE))</f>
        <v> </v>
      </c>
    </row>
    <row r="37" spans="1:14" ht="12.75" customHeight="1">
      <c r="A37" s="133">
        <v>5</v>
      </c>
      <c r="B37" s="96" t="s">
        <v>53</v>
      </c>
      <c r="C37" s="130">
        <f t="shared" si="3"/>
        <v>0.06293275462962963</v>
      </c>
      <c r="D37" s="131">
        <f t="shared" si="4"/>
        <v>66</v>
      </c>
      <c r="E37" s="140">
        <v>5</v>
      </c>
      <c r="F37" s="153"/>
      <c r="G37" s="133">
        <v>35</v>
      </c>
      <c r="H37" s="47" t="s">
        <v>53</v>
      </c>
      <c r="I37" s="121">
        <v>0.06293275462962963</v>
      </c>
      <c r="J37" s="134">
        <v>66</v>
      </c>
      <c r="K37" s="135">
        <f t="shared" si="2"/>
        <v>0.006293275462962963</v>
      </c>
      <c r="L37" s="121">
        <v>0.06293275462962963</v>
      </c>
      <c r="M37" s="180" t="str">
        <f>IF(ISERROR(VLOOKUP(H37,#REF!,2,FALSE))," ",VLOOKUP(H37,#REF!,2,FALSE))</f>
        <v> </v>
      </c>
      <c r="N37" s="180" t="str">
        <f>IF(ISERROR(VLOOKUP(H37,#REF!,2,FALSE))," ",VLOOKUP(H37,#REF!,2,FALSE))</f>
        <v> </v>
      </c>
    </row>
    <row r="38" spans="1:14" ht="12.75" customHeight="1">
      <c r="A38" s="133">
        <v>6</v>
      </c>
      <c r="B38" s="96" t="s">
        <v>17</v>
      </c>
      <c r="C38" s="130">
        <f t="shared" si="3"/>
        <v>0.07036944444444444</v>
      </c>
      <c r="D38" s="131">
        <f t="shared" si="4"/>
        <v>53</v>
      </c>
      <c r="E38" s="140">
        <v>5</v>
      </c>
      <c r="F38" s="153"/>
      <c r="G38" s="133">
        <v>36</v>
      </c>
      <c r="H38" s="47" t="s">
        <v>14</v>
      </c>
      <c r="I38" s="121">
        <v>0.06386087962962964</v>
      </c>
      <c r="J38" s="134">
        <v>65</v>
      </c>
      <c r="K38" s="135">
        <f t="shared" si="2"/>
        <v>0.006386087962962963</v>
      </c>
      <c r="L38" s="121">
        <v>0.06386087962962964</v>
      </c>
      <c r="M38" s="180" t="str">
        <f>IF(ISERROR(VLOOKUP(H38,#REF!,2,FALSE))," ",VLOOKUP(H38,#REF!,2,FALSE))</f>
        <v> </v>
      </c>
      <c r="N38" s="180" t="str">
        <f>IF(ISERROR(VLOOKUP(H38,#REF!,2,FALSE))," ",VLOOKUP(H38,#REF!,2,FALSE))</f>
        <v> </v>
      </c>
    </row>
    <row r="39" spans="1:14" ht="12.75" customHeight="1">
      <c r="A39" s="176">
        <v>1</v>
      </c>
      <c r="B39" s="171" t="s">
        <v>88</v>
      </c>
      <c r="C39" s="172">
        <f t="shared" si="3"/>
        <v>0.06277245370370371</v>
      </c>
      <c r="D39" s="173">
        <f t="shared" si="4"/>
        <v>67</v>
      </c>
      <c r="E39" s="177">
        <v>6</v>
      </c>
      <c r="F39" s="153"/>
      <c r="G39" s="133">
        <v>37</v>
      </c>
      <c r="H39" s="47" t="s">
        <v>107</v>
      </c>
      <c r="I39" s="121">
        <v>0.06486631944444445</v>
      </c>
      <c r="J39" s="134">
        <v>64</v>
      </c>
      <c r="K39" s="135">
        <f t="shared" si="2"/>
        <v>0.006486631944444444</v>
      </c>
      <c r="L39" s="121">
        <v>0.06486631944444445</v>
      </c>
      <c r="M39" s="180" t="str">
        <f>IF(ISERROR(VLOOKUP(H39,#REF!,2,FALSE))," ",VLOOKUP(H39,#REF!,2,FALSE))</f>
        <v> </v>
      </c>
      <c r="N39" s="180" t="str">
        <f>IF(ISERROR(VLOOKUP(H39,#REF!,2,FALSE))," ",VLOOKUP(H39,#REF!,2,FALSE))</f>
        <v> </v>
      </c>
    </row>
    <row r="40" spans="1:14" ht="12.75" customHeight="1">
      <c r="A40" s="133">
        <v>2</v>
      </c>
      <c r="B40" s="96" t="s">
        <v>107</v>
      </c>
      <c r="C40" s="130">
        <f t="shared" si="3"/>
        <v>0.06486631944444445</v>
      </c>
      <c r="D40" s="131">
        <f t="shared" si="4"/>
        <v>64</v>
      </c>
      <c r="E40" s="140">
        <v>6</v>
      </c>
      <c r="F40" s="153"/>
      <c r="G40" s="133">
        <v>38</v>
      </c>
      <c r="H40" s="96" t="s">
        <v>83</v>
      </c>
      <c r="I40" s="121">
        <v>0.0650138888888889</v>
      </c>
      <c r="J40" s="134">
        <v>63</v>
      </c>
      <c r="K40" s="135">
        <f t="shared" si="2"/>
        <v>0.00650138888888889</v>
      </c>
      <c r="L40" s="121">
        <v>0.0650138888888889</v>
      </c>
      <c r="M40" s="180" t="str">
        <f>IF(ISERROR(VLOOKUP(H40,#REF!,2,FALSE))," ",VLOOKUP(H40,#REF!,2,FALSE))</f>
        <v> </v>
      </c>
      <c r="N40" s="180" t="str">
        <f>IF(ISERROR(VLOOKUP(H40,#REF!,2,FALSE))," ",VLOOKUP(H40,#REF!,2,FALSE))</f>
        <v> </v>
      </c>
    </row>
    <row r="41" spans="1:14" ht="12.75" customHeight="1">
      <c r="A41" s="133">
        <v>3</v>
      </c>
      <c r="B41" s="96" t="s">
        <v>83</v>
      </c>
      <c r="C41" s="130">
        <f t="shared" si="3"/>
        <v>0.0650138888888889</v>
      </c>
      <c r="D41" s="131">
        <f t="shared" si="4"/>
        <v>63</v>
      </c>
      <c r="E41" s="140">
        <v>6</v>
      </c>
      <c r="F41" s="153"/>
      <c r="G41" s="133">
        <v>39</v>
      </c>
      <c r="H41" s="47" t="s">
        <v>101</v>
      </c>
      <c r="I41" s="121">
        <v>0.06528206018518518</v>
      </c>
      <c r="J41" s="134">
        <v>62</v>
      </c>
      <c r="K41" s="135">
        <f t="shared" si="2"/>
        <v>0.006528206018518517</v>
      </c>
      <c r="L41" s="121">
        <v>0.06528206018518518</v>
      </c>
      <c r="M41" s="180" t="str">
        <f>IF(ISERROR(VLOOKUP(H41,#REF!,2,FALSE))," ",VLOOKUP(H41,#REF!,2,FALSE))</f>
        <v> </v>
      </c>
      <c r="N41" s="180" t="str">
        <f>IF(ISERROR(VLOOKUP(H41,#REF!,2,FALSE))," ",VLOOKUP(H41,#REF!,2,FALSE))</f>
        <v> </v>
      </c>
    </row>
    <row r="42" spans="1:14" ht="12.75" customHeight="1">
      <c r="A42" s="133">
        <v>4</v>
      </c>
      <c r="B42" s="47" t="s">
        <v>92</v>
      </c>
      <c r="C42" s="130">
        <f t="shared" si="3"/>
        <v>0.06529212962962963</v>
      </c>
      <c r="D42" s="131">
        <f t="shared" si="4"/>
        <v>61</v>
      </c>
      <c r="E42" s="140">
        <v>6</v>
      </c>
      <c r="F42" s="152"/>
      <c r="G42" s="133">
        <v>40</v>
      </c>
      <c r="H42" s="47" t="s">
        <v>92</v>
      </c>
      <c r="I42" s="121">
        <v>0.06529212962962963</v>
      </c>
      <c r="J42" s="134">
        <v>61</v>
      </c>
      <c r="K42" s="135">
        <f t="shared" si="2"/>
        <v>0.006529212962962963</v>
      </c>
      <c r="L42" s="121">
        <v>0.06529212962962963</v>
      </c>
      <c r="M42" s="180" t="str">
        <f>IF(ISERROR(VLOOKUP(H42,#REF!,2,FALSE))," ",VLOOKUP(H42,#REF!,2,FALSE))</f>
        <v> </v>
      </c>
      <c r="N42" s="180" t="str">
        <f>IF(ISERROR(VLOOKUP(H42,#REF!,2,FALSE))," ",VLOOKUP(H42,#REF!,2,FALSE))</f>
        <v> </v>
      </c>
    </row>
    <row r="43" spans="1:14" ht="12.75" customHeight="1">
      <c r="A43" s="133">
        <v>5</v>
      </c>
      <c r="B43" s="47" t="s">
        <v>40</v>
      </c>
      <c r="C43" s="130">
        <f t="shared" si="3"/>
        <v>0.06586979166666666</v>
      </c>
      <c r="D43" s="131">
        <f t="shared" si="4"/>
        <v>60</v>
      </c>
      <c r="E43" s="140">
        <v>6</v>
      </c>
      <c r="F43" s="153"/>
      <c r="G43" s="133">
        <v>41</v>
      </c>
      <c r="H43" s="96" t="s">
        <v>40</v>
      </c>
      <c r="I43" s="121">
        <v>0.06586979166666666</v>
      </c>
      <c r="J43" s="134">
        <v>60</v>
      </c>
      <c r="K43" s="135">
        <f t="shared" si="2"/>
        <v>0.006586979166666666</v>
      </c>
      <c r="L43" s="121">
        <v>0.06586979166666666</v>
      </c>
      <c r="M43" s="180" t="str">
        <f>IF(ISERROR(VLOOKUP(H43,#REF!,2,FALSE))," ",VLOOKUP(H43,#REF!,2,FALSE))</f>
        <v> </v>
      </c>
      <c r="N43" s="180" t="str">
        <f>IF(ISERROR(VLOOKUP(H43,#REF!,2,FALSE))," ",VLOOKUP(H43,#REF!,2,FALSE))</f>
        <v> </v>
      </c>
    </row>
    <row r="44" spans="1:14" ht="12.75" customHeight="1">
      <c r="A44" s="133">
        <v>6</v>
      </c>
      <c r="B44" s="47" t="s">
        <v>114</v>
      </c>
      <c r="C44" s="130">
        <f t="shared" si="3"/>
        <v>0.06591203703703705</v>
      </c>
      <c r="D44" s="131">
        <f t="shared" si="4"/>
        <v>59</v>
      </c>
      <c r="E44" s="140">
        <v>6</v>
      </c>
      <c r="F44" s="153"/>
      <c r="G44" s="133">
        <v>42</v>
      </c>
      <c r="H44" s="96" t="s">
        <v>114</v>
      </c>
      <c r="I44" s="121">
        <v>0.06591203703703705</v>
      </c>
      <c r="J44" s="134">
        <v>59</v>
      </c>
      <c r="K44" s="135">
        <f t="shared" si="2"/>
        <v>0.006591203703703705</v>
      </c>
      <c r="L44" s="121">
        <v>0.06591203703703705</v>
      </c>
      <c r="M44" s="180" t="str">
        <f>IF(ISERROR(VLOOKUP(H44,#REF!,2,FALSE))," ",VLOOKUP(H44,#REF!,2,FALSE))</f>
        <v> </v>
      </c>
      <c r="N44" s="180" t="str">
        <f>IF(ISERROR(VLOOKUP(H44,#REF!,2,FALSE))," ",VLOOKUP(H44,#REF!,2,FALSE))</f>
        <v> </v>
      </c>
    </row>
    <row r="45" spans="1:14" ht="12.75" customHeight="1">
      <c r="A45" s="133">
        <v>7</v>
      </c>
      <c r="B45" s="96" t="s">
        <v>37</v>
      </c>
      <c r="C45" s="130">
        <f t="shared" si="3"/>
        <v>0.06676296296296297</v>
      </c>
      <c r="D45" s="131">
        <f t="shared" si="4"/>
        <v>58</v>
      </c>
      <c r="E45" s="140">
        <v>6</v>
      </c>
      <c r="F45" s="153"/>
      <c r="G45" s="133">
        <v>43</v>
      </c>
      <c r="H45" s="96" t="s">
        <v>37</v>
      </c>
      <c r="I45" s="121">
        <v>0.06676296296296297</v>
      </c>
      <c r="J45" s="134">
        <v>58</v>
      </c>
      <c r="K45" s="135">
        <f t="shared" si="2"/>
        <v>0.0066762962962962965</v>
      </c>
      <c r="L45" s="121">
        <v>0.06676296296296297</v>
      </c>
      <c r="M45" s="180" t="str">
        <f>IF(ISERROR(VLOOKUP(H45,#REF!,2,FALSE))," ",VLOOKUP(H45,#REF!,2,FALSE))</f>
        <v> </v>
      </c>
      <c r="N45" s="180" t="str">
        <f>IF(ISERROR(VLOOKUP(H45,#REF!,2,FALSE))," ",VLOOKUP(H45,#REF!,2,FALSE))</f>
        <v> </v>
      </c>
    </row>
    <row r="46" spans="1:14" ht="12.75" customHeight="1">
      <c r="A46" s="133">
        <v>8</v>
      </c>
      <c r="B46" s="96" t="s">
        <v>118</v>
      </c>
      <c r="C46" s="130">
        <f t="shared" si="3"/>
        <v>0.06788796296296296</v>
      </c>
      <c r="D46" s="131">
        <f t="shared" si="4"/>
        <v>57</v>
      </c>
      <c r="E46" s="140">
        <v>6</v>
      </c>
      <c r="F46" s="153"/>
      <c r="G46" s="133">
        <v>44</v>
      </c>
      <c r="H46" s="96" t="s">
        <v>118</v>
      </c>
      <c r="I46" s="121">
        <v>0.06788796296296296</v>
      </c>
      <c r="J46" s="134">
        <v>57</v>
      </c>
      <c r="K46" s="135">
        <f t="shared" si="2"/>
        <v>0.006788796296296295</v>
      </c>
      <c r="L46" s="121">
        <v>0.06788796296296296</v>
      </c>
      <c r="M46" s="180" t="str">
        <f>IF(ISERROR(VLOOKUP(H46,#REF!,2,FALSE))," ",VLOOKUP(H46,#REF!,2,FALSE))</f>
        <v> </v>
      </c>
      <c r="N46" s="180" t="str">
        <f>IF(ISERROR(VLOOKUP(H46,#REF!,2,FALSE))," ",VLOOKUP(H46,#REF!,2,FALSE))</f>
        <v> </v>
      </c>
    </row>
    <row r="47" spans="1:14" ht="13.5" customHeight="1">
      <c r="A47" s="133">
        <v>9</v>
      </c>
      <c r="B47" s="47" t="s">
        <v>115</v>
      </c>
      <c r="C47" s="130">
        <f t="shared" si="3"/>
        <v>0.06813854166666666</v>
      </c>
      <c r="D47" s="131">
        <f t="shared" si="4"/>
        <v>56</v>
      </c>
      <c r="E47" s="140">
        <v>6</v>
      </c>
      <c r="F47" s="153"/>
      <c r="G47" s="133">
        <v>45</v>
      </c>
      <c r="H47" s="96" t="s">
        <v>115</v>
      </c>
      <c r="I47" s="121">
        <v>0.06813854166666666</v>
      </c>
      <c r="J47" s="134">
        <v>56</v>
      </c>
      <c r="K47" s="135">
        <f t="shared" si="2"/>
        <v>0.006813854166666666</v>
      </c>
      <c r="L47" s="121">
        <v>0.06813854166666666</v>
      </c>
      <c r="M47" s="180" t="str">
        <f>IF(ISERROR(VLOOKUP(H47,#REF!,2,FALSE))," ",VLOOKUP(H47,#REF!,2,FALSE))</f>
        <v> </v>
      </c>
      <c r="N47" s="180" t="str">
        <f>IF(ISERROR(VLOOKUP(H47,#REF!,2,FALSE))," ",VLOOKUP(H47,#REF!,2,FALSE))</f>
        <v> </v>
      </c>
    </row>
    <row r="48" spans="1:14" ht="12.75" customHeight="1">
      <c r="A48" s="133">
        <v>9</v>
      </c>
      <c r="B48" s="96" t="s">
        <v>76</v>
      </c>
      <c r="C48" s="130">
        <f t="shared" si="3"/>
        <v>0.06975069444444446</v>
      </c>
      <c r="D48" s="131">
        <f t="shared" si="4"/>
        <v>55</v>
      </c>
      <c r="E48" s="140">
        <v>6</v>
      </c>
      <c r="F48" s="153"/>
      <c r="G48" s="133">
        <v>46</v>
      </c>
      <c r="H48" s="96" t="s">
        <v>76</v>
      </c>
      <c r="I48" s="121">
        <v>0.06975069444444446</v>
      </c>
      <c r="J48" s="134">
        <v>55</v>
      </c>
      <c r="K48" s="135">
        <f t="shared" si="2"/>
        <v>0.006975069444444445</v>
      </c>
      <c r="L48" s="121">
        <v>0.06975069444444446</v>
      </c>
      <c r="M48" s="180" t="str">
        <f>IF(ISERROR(VLOOKUP(H48,#REF!,2,FALSE))," ",VLOOKUP(H48,#REF!,2,FALSE))</f>
        <v> </v>
      </c>
      <c r="N48" s="180" t="str">
        <f>IF(ISERROR(VLOOKUP(H48,#REF!,2,FALSE))," ",VLOOKUP(H48,#REF!,2,FALSE))</f>
        <v> </v>
      </c>
    </row>
    <row r="49" spans="1:14" ht="12.75" customHeight="1">
      <c r="A49" s="133">
        <v>10</v>
      </c>
      <c r="B49" s="96" t="s">
        <v>30</v>
      </c>
      <c r="C49" s="130">
        <f t="shared" si="3"/>
        <v>0.07066562500000001</v>
      </c>
      <c r="D49" s="131">
        <f t="shared" si="4"/>
        <v>52</v>
      </c>
      <c r="E49" s="140">
        <v>6</v>
      </c>
      <c r="F49" s="152"/>
      <c r="G49" s="133">
        <v>47</v>
      </c>
      <c r="H49" s="47" t="s">
        <v>31</v>
      </c>
      <c r="I49" s="121">
        <v>0.07036342592592593</v>
      </c>
      <c r="J49" s="134">
        <v>54</v>
      </c>
      <c r="K49" s="135">
        <f t="shared" si="2"/>
        <v>0.007036342592592592</v>
      </c>
      <c r="L49" s="121">
        <v>0.07036342592592593</v>
      </c>
      <c r="M49" s="180" t="str">
        <f>IF(ISERROR(VLOOKUP(H49,#REF!,2,FALSE))," ",VLOOKUP(H49,#REF!,2,FALSE))</f>
        <v> </v>
      </c>
      <c r="N49" s="180" t="str">
        <f>IF(ISERROR(VLOOKUP(H49,#REF!,2,FALSE))," ",VLOOKUP(H49,#REF!,2,FALSE))</f>
        <v> </v>
      </c>
    </row>
    <row r="50" spans="1:14" ht="12.75" customHeight="1">
      <c r="A50" s="133">
        <v>11</v>
      </c>
      <c r="B50" s="47" t="s">
        <v>28</v>
      </c>
      <c r="C50" s="130">
        <f t="shared" si="3"/>
        <v>0.07181481481481482</v>
      </c>
      <c r="D50" s="131">
        <f t="shared" si="4"/>
        <v>51</v>
      </c>
      <c r="E50" s="140">
        <v>6</v>
      </c>
      <c r="F50" s="154"/>
      <c r="G50" s="133">
        <v>48</v>
      </c>
      <c r="H50" s="96" t="s">
        <v>17</v>
      </c>
      <c r="I50" s="121">
        <v>0.07036944444444444</v>
      </c>
      <c r="J50" s="134">
        <v>53</v>
      </c>
      <c r="K50" s="135">
        <f t="shared" si="2"/>
        <v>0.007036944444444445</v>
      </c>
      <c r="L50" s="121">
        <v>0.07036944444444444</v>
      </c>
      <c r="M50" s="180" t="str">
        <f>IF(ISERROR(VLOOKUP(H50,#REF!,2,FALSE))," ",VLOOKUP(H50,#REF!,2,FALSE))</f>
        <v> </v>
      </c>
      <c r="N50" s="180" t="str">
        <f>IF(ISERROR(VLOOKUP(H50,#REF!,2,FALSE))," ",VLOOKUP(H50,#REF!,2,FALSE))</f>
        <v> </v>
      </c>
    </row>
    <row r="51" spans="1:14" ht="12.75" customHeight="1">
      <c r="A51" s="133">
        <v>12</v>
      </c>
      <c r="B51" s="96" t="s">
        <v>18</v>
      </c>
      <c r="C51" s="130">
        <f t="shared" si="3"/>
        <v>0.07534953703703703</v>
      </c>
      <c r="D51" s="131">
        <f t="shared" si="4"/>
        <v>49</v>
      </c>
      <c r="E51" s="140">
        <v>6</v>
      </c>
      <c r="F51" s="154"/>
      <c r="G51" s="133">
        <v>49</v>
      </c>
      <c r="H51" s="96" t="s">
        <v>30</v>
      </c>
      <c r="I51" s="121">
        <v>0.07066562500000001</v>
      </c>
      <c r="J51" s="134">
        <v>52</v>
      </c>
      <c r="K51" s="135">
        <f t="shared" si="2"/>
        <v>0.007066562500000001</v>
      </c>
      <c r="L51" s="121">
        <v>0.07066562500000001</v>
      </c>
      <c r="M51" s="180" t="str">
        <f>IF(ISERROR(VLOOKUP(H51,#REF!,2,FALSE))," ",VLOOKUP(H51,#REF!,2,FALSE))</f>
        <v> </v>
      </c>
      <c r="N51" s="180" t="str">
        <f>IF(ISERROR(VLOOKUP(H51,#REF!,2,FALSE))," ",VLOOKUP(H51,#REF!,2,FALSE))</f>
        <v> </v>
      </c>
    </row>
    <row r="52" spans="1:14" ht="12.75" customHeight="1">
      <c r="A52" s="136">
        <v>13</v>
      </c>
      <c r="B52" s="79" t="s">
        <v>77</v>
      </c>
      <c r="C52" s="137">
        <f t="shared" si="3"/>
        <v>0.07535613425925926</v>
      </c>
      <c r="D52" s="138">
        <f t="shared" si="4"/>
        <v>48</v>
      </c>
      <c r="E52" s="141">
        <v>6</v>
      </c>
      <c r="F52" s="154"/>
      <c r="G52" s="133">
        <v>50</v>
      </c>
      <c r="H52" s="96" t="s">
        <v>28</v>
      </c>
      <c r="I52" s="121">
        <v>0.07181481481481482</v>
      </c>
      <c r="J52" s="134">
        <v>51</v>
      </c>
      <c r="K52" s="135">
        <f t="shared" si="2"/>
        <v>0.007181481481481481</v>
      </c>
      <c r="L52" s="121">
        <v>0.07181481481481482</v>
      </c>
      <c r="M52" s="180" t="str">
        <f>IF(ISERROR(VLOOKUP(H52,#REF!,2,FALSE))," ",VLOOKUP(H52,#REF!,2,FALSE))</f>
        <v> </v>
      </c>
      <c r="N52" s="180" t="str">
        <f>IF(ISERROR(VLOOKUP(H52,#REF!,2,FALSE))," ",VLOOKUP(H52,#REF!,2,FALSE))</f>
        <v> </v>
      </c>
    </row>
    <row r="53" spans="1:14" ht="12.75" customHeight="1">
      <c r="A53" s="133">
        <v>1</v>
      </c>
      <c r="B53" s="96" t="s">
        <v>101</v>
      </c>
      <c r="C53" s="130">
        <f t="shared" si="3"/>
        <v>0.06528206018518518</v>
      </c>
      <c r="D53" s="131">
        <f t="shared" si="4"/>
        <v>62</v>
      </c>
      <c r="E53" s="140">
        <v>7</v>
      </c>
      <c r="F53" s="95"/>
      <c r="G53" s="133">
        <v>51</v>
      </c>
      <c r="H53" s="96" t="s">
        <v>38</v>
      </c>
      <c r="I53" s="121">
        <v>0.07390520833333333</v>
      </c>
      <c r="J53" s="134">
        <v>50</v>
      </c>
      <c r="K53" s="135">
        <f t="shared" si="2"/>
        <v>0.007390520833333333</v>
      </c>
      <c r="L53" s="121">
        <v>0.07390520833333333</v>
      </c>
      <c r="M53" s="180" t="str">
        <f>IF(ISERROR(VLOOKUP(H53,#REF!,2,FALSE))," ",VLOOKUP(H53,#REF!,2,FALSE))</f>
        <v> </v>
      </c>
      <c r="N53" s="180" t="str">
        <f>IF(ISERROR(VLOOKUP(H53,#REF!,2,FALSE))," ",VLOOKUP(H53,#REF!,2,FALSE))</f>
        <v> </v>
      </c>
    </row>
    <row r="54" spans="1:14" ht="12.75" customHeight="1">
      <c r="A54" s="133">
        <v>2</v>
      </c>
      <c r="B54" s="47" t="s">
        <v>31</v>
      </c>
      <c r="C54" s="130">
        <f t="shared" si="3"/>
        <v>0.07036342592592593</v>
      </c>
      <c r="D54" s="131">
        <f t="shared" si="4"/>
        <v>54</v>
      </c>
      <c r="E54" s="140">
        <v>7</v>
      </c>
      <c r="F54" s="95"/>
      <c r="G54" s="133">
        <v>52</v>
      </c>
      <c r="H54" s="96" t="s">
        <v>18</v>
      </c>
      <c r="I54" s="121">
        <v>0.07534953703703703</v>
      </c>
      <c r="J54" s="134">
        <v>49</v>
      </c>
      <c r="K54" s="135">
        <f t="shared" si="2"/>
        <v>0.007534953703703703</v>
      </c>
      <c r="L54" s="121">
        <v>0.07534953703703703</v>
      </c>
      <c r="M54" s="180" t="str">
        <f>IF(ISERROR(VLOOKUP(H54,#REF!,2,FALSE))," ",VLOOKUP(H54,#REF!,2,FALSE))</f>
        <v> </v>
      </c>
      <c r="N54" s="180" t="str">
        <f>IF(ISERROR(VLOOKUP(H54,#REF!,2,FALSE))," ",VLOOKUP(H54,#REF!,2,FALSE))</f>
        <v> </v>
      </c>
    </row>
    <row r="55" spans="1:14" ht="12.75" customHeight="1">
      <c r="A55" s="136">
        <v>3</v>
      </c>
      <c r="B55" s="139" t="s">
        <v>38</v>
      </c>
      <c r="C55" s="137">
        <f t="shared" si="3"/>
        <v>0.07390520833333333</v>
      </c>
      <c r="D55" s="138">
        <f t="shared" si="4"/>
        <v>50</v>
      </c>
      <c r="E55" s="141">
        <v>7</v>
      </c>
      <c r="F55" s="95"/>
      <c r="G55" s="136">
        <v>53</v>
      </c>
      <c r="H55" s="139" t="s">
        <v>77</v>
      </c>
      <c r="I55" s="155">
        <v>0.07535613425925926</v>
      </c>
      <c r="J55" s="183">
        <v>48</v>
      </c>
      <c r="K55" s="147">
        <f t="shared" si="2"/>
        <v>0.007535613425925926</v>
      </c>
      <c r="L55" s="155">
        <v>0.07535613425925926</v>
      </c>
      <c r="M55" s="181" t="str">
        <f>IF(ISERROR(VLOOKUP(H55,#REF!,2,FALSE))," ",VLOOKUP(H55,#REF!,2,FALSE))</f>
        <v> </v>
      </c>
      <c r="N55" s="181" t="str">
        <f>IF(ISERROR(VLOOKUP(H55,#REF!,2,FALSE))," ",VLOOKUP(H55,#REF!,2,FALSE))</f>
        <v> </v>
      </c>
    </row>
    <row r="58" ht="12" customHeight="1"/>
    <row r="61" ht="12" customHeight="1"/>
    <row r="62" ht="12" customHeight="1"/>
    <row r="64" ht="12" customHeight="1"/>
    <row r="68" ht="12.75" customHeight="1"/>
    <row r="69" ht="12" customHeight="1"/>
    <row r="70" ht="12.75" customHeight="1"/>
    <row r="71" ht="12.75" customHeight="1"/>
    <row r="72" ht="12.75" customHeight="1"/>
    <row r="73" ht="12.75" customHeight="1"/>
    <row r="74" ht="13.5" customHeight="1"/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22"/>
  <sheetViews>
    <sheetView showGridLines="0" zoomScalePageLayoutView="0" workbookViewId="0" topLeftCell="A1">
      <selection activeCell="G14" sqref="G14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8.28125" style="22" customWidth="1"/>
    <col min="4" max="4" width="6.140625" style="2" bestFit="1" customWidth="1"/>
    <col min="5" max="5" width="4.421875" style="3" bestFit="1" customWidth="1"/>
    <col min="6" max="6" width="4.140625" style="2" bestFit="1" customWidth="1"/>
    <col min="7" max="7" width="21.140625" style="1" customWidth="1"/>
    <col min="8" max="8" width="8.57421875" style="92" customWidth="1"/>
    <col min="9" max="9" width="6.140625" style="2" bestFit="1" customWidth="1"/>
    <col min="10" max="10" width="8.28125" style="41" customWidth="1"/>
    <col min="11" max="11" width="6.8515625" style="28" customWidth="1"/>
    <col min="12" max="12" width="14.57421875" style="1" bestFit="1" customWidth="1"/>
    <col min="13" max="13" width="7.140625" style="1" bestFit="1" customWidth="1"/>
    <col min="14" max="14" width="1.7109375" style="1" bestFit="1" customWidth="1"/>
    <col min="15" max="16384" width="13.57421875" style="1" customWidth="1"/>
  </cols>
  <sheetData>
    <row r="1" spans="1:11" s="4" customFormat="1" ht="18.75" customHeight="1">
      <c r="A1" s="352" t="s">
        <v>117</v>
      </c>
      <c r="B1" s="349"/>
      <c r="C1" s="349"/>
      <c r="D1" s="349"/>
      <c r="E1" s="349"/>
      <c r="F1" s="349"/>
      <c r="G1" s="349"/>
      <c r="H1" s="349"/>
      <c r="I1" s="349"/>
      <c r="J1" s="89">
        <v>3.1</v>
      </c>
      <c r="K1" s="4" t="s">
        <v>13</v>
      </c>
    </row>
    <row r="2" spans="1:11" s="2" customFormat="1" ht="11.25">
      <c r="A2" s="19" t="s">
        <v>5</v>
      </c>
      <c r="B2" s="19" t="s">
        <v>7</v>
      </c>
      <c r="C2" s="8" t="s">
        <v>0</v>
      </c>
      <c r="D2" s="7" t="s">
        <v>1</v>
      </c>
      <c r="E2" s="9" t="s">
        <v>19</v>
      </c>
      <c r="F2" s="7" t="s">
        <v>5</v>
      </c>
      <c r="G2" s="5" t="s">
        <v>6</v>
      </c>
      <c r="H2" s="38" t="s">
        <v>0</v>
      </c>
      <c r="I2" s="7" t="s">
        <v>1</v>
      </c>
      <c r="J2" s="7" t="s">
        <v>12</v>
      </c>
      <c r="K2" s="32"/>
    </row>
    <row r="3" spans="1:14" ht="12.75" customHeight="1">
      <c r="A3" s="21">
        <v>1</v>
      </c>
      <c r="B3" s="27" t="s">
        <v>96</v>
      </c>
      <c r="C3" s="118">
        <v>0.012870370370370372</v>
      </c>
      <c r="D3" s="13">
        <f>VLOOKUP($B3,$G$2:$I$43,3,FALSE)</f>
        <v>100</v>
      </c>
      <c r="E3" s="87">
        <v>1</v>
      </c>
      <c r="F3" s="11">
        <v>1</v>
      </c>
      <c r="G3" s="27" t="s">
        <v>96</v>
      </c>
      <c r="H3" s="118">
        <v>0.026608796296296297</v>
      </c>
      <c r="I3" s="23">
        <v>100</v>
      </c>
      <c r="J3" s="90">
        <f aca="true" t="shared" si="0" ref="J3:J42">H3/J$1</f>
        <v>0.008583482676224611</v>
      </c>
      <c r="K3" s="33"/>
      <c r="L3" s="27" t="s">
        <v>96</v>
      </c>
      <c r="M3" s="118">
        <v>0.026608796296296297</v>
      </c>
      <c r="N3" s="1">
        <f>VLOOKUP(L3,'[1]Overall'!B$3:$P120,15,FALSE)</f>
        <v>1</v>
      </c>
    </row>
    <row r="4" spans="1:14" ht="12.75" customHeight="1">
      <c r="A4" s="15">
        <v>2</v>
      </c>
      <c r="B4" s="29" t="s">
        <v>23</v>
      </c>
      <c r="C4" s="119">
        <f>VLOOKUP($B4,$G$2:$H$43,2,FALSE)</f>
        <v>0.026712962962962966</v>
      </c>
      <c r="D4" s="10">
        <f>VLOOKUP($B4,$G$2:$I$43,3,FALSE)</f>
        <v>99</v>
      </c>
      <c r="E4" s="88">
        <v>1</v>
      </c>
      <c r="F4" s="12">
        <v>2</v>
      </c>
      <c r="G4" s="29" t="s">
        <v>23</v>
      </c>
      <c r="H4" s="119">
        <v>0.026712962962962966</v>
      </c>
      <c r="I4" s="14">
        <v>99</v>
      </c>
      <c r="J4" s="91">
        <f t="shared" si="0"/>
        <v>0.008617084826762248</v>
      </c>
      <c r="K4" s="33"/>
      <c r="L4" s="29" t="s">
        <v>23</v>
      </c>
      <c r="M4" s="119">
        <v>0.026712962962962966</v>
      </c>
      <c r="N4" s="1">
        <f>VLOOKUP(L4,'[1]Overall'!B$3:$P121,15,FALSE)</f>
        <v>1</v>
      </c>
    </row>
    <row r="5" spans="1:14" ht="12.75" customHeight="1">
      <c r="A5" s="15">
        <v>3</v>
      </c>
      <c r="B5" s="29" t="s">
        <v>89</v>
      </c>
      <c r="C5" s="119">
        <f>VLOOKUP($B5,$G$2:$H$43,2,FALSE)</f>
        <v>0.02837962962962963</v>
      </c>
      <c r="D5" s="10">
        <f>VLOOKUP($B5,$G$2:$I$43,3,FALSE)</f>
        <v>97</v>
      </c>
      <c r="E5" s="88">
        <v>1</v>
      </c>
      <c r="F5" s="12">
        <v>3</v>
      </c>
      <c r="G5" s="29" t="s">
        <v>164</v>
      </c>
      <c r="H5" s="119">
        <v>0.028194444444444442</v>
      </c>
      <c r="I5" s="14">
        <v>98</v>
      </c>
      <c r="J5" s="91">
        <f t="shared" si="0"/>
        <v>0.009094982078853045</v>
      </c>
      <c r="K5" s="33"/>
      <c r="L5" s="29" t="s">
        <v>89</v>
      </c>
      <c r="M5" s="119">
        <v>0.02837962962962963</v>
      </c>
      <c r="N5" s="1">
        <f>VLOOKUP(L5,'[1]Overall'!B$3:$P123,15,FALSE)</f>
        <v>1</v>
      </c>
    </row>
    <row r="6" spans="1:14" ht="12.75" customHeight="1">
      <c r="A6" s="21">
        <v>1</v>
      </c>
      <c r="B6" s="27" t="s">
        <v>164</v>
      </c>
      <c r="C6" s="118">
        <f>VLOOKUP($B6,$G$2:$H$43,2,FALSE)</f>
        <v>0.028194444444444442</v>
      </c>
      <c r="D6" s="13">
        <f>VLOOKUP($B6,$G$2:$I$43,3,FALSE)</f>
        <v>98</v>
      </c>
      <c r="E6" s="20">
        <v>2</v>
      </c>
      <c r="F6" s="12">
        <v>4</v>
      </c>
      <c r="G6" s="29" t="s">
        <v>89</v>
      </c>
      <c r="H6" s="119">
        <v>0.02837962962962963</v>
      </c>
      <c r="I6" s="14">
        <v>97</v>
      </c>
      <c r="J6" s="91">
        <f t="shared" si="0"/>
        <v>0.009154719235364397</v>
      </c>
      <c r="K6" s="33"/>
      <c r="L6" s="29" t="s">
        <v>164</v>
      </c>
      <c r="M6" s="119">
        <v>0.028194444444444442</v>
      </c>
      <c r="N6" s="1">
        <f>VLOOKUP(L6,'[1]Overall'!B$3:$P122,15,FALSE)</f>
        <v>2</v>
      </c>
    </row>
    <row r="7" spans="1:14" ht="12.75" customHeight="1">
      <c r="A7" s="15">
        <v>2</v>
      </c>
      <c r="B7" s="29" t="s">
        <v>124</v>
      </c>
      <c r="C7" s="119">
        <f>VLOOKUP($B7,$G$2:$H$43,2,FALSE)</f>
        <v>0.02888888888888889</v>
      </c>
      <c r="D7" s="10">
        <f>VLOOKUP($B7,$G$2:$I$43,3,FALSE)</f>
        <v>96</v>
      </c>
      <c r="E7" s="16">
        <v>2</v>
      </c>
      <c r="F7" s="12">
        <v>5</v>
      </c>
      <c r="G7" s="29" t="s">
        <v>124</v>
      </c>
      <c r="H7" s="119">
        <v>0.02888888888888889</v>
      </c>
      <c r="I7" s="14">
        <v>96</v>
      </c>
      <c r="J7" s="91">
        <f t="shared" si="0"/>
        <v>0.00931899641577061</v>
      </c>
      <c r="K7" s="33"/>
      <c r="L7" s="29" t="s">
        <v>124</v>
      </c>
      <c r="M7" s="119">
        <v>0.02888888888888889</v>
      </c>
      <c r="N7" s="1">
        <f>VLOOKUP(L7,'[1]Overall'!B$3:$P124,15,FALSE)</f>
        <v>2</v>
      </c>
    </row>
    <row r="8" spans="1:14" ht="12.75" customHeight="1">
      <c r="A8" s="58">
        <v>3</v>
      </c>
      <c r="B8" s="30" t="s">
        <v>60</v>
      </c>
      <c r="C8" s="120">
        <f>VLOOKUP($B8,$G$2:$H$43,2,FALSE)</f>
        <v>0.03210648148148148</v>
      </c>
      <c r="D8" s="55">
        <f>VLOOKUP($B8,$G$2:$I$43,3,FALSE)</f>
        <v>94</v>
      </c>
      <c r="E8" s="56">
        <v>2</v>
      </c>
      <c r="F8" s="12">
        <v>6</v>
      </c>
      <c r="G8" s="29" t="s">
        <v>150</v>
      </c>
      <c r="H8" s="119">
        <v>0.02952546296296296</v>
      </c>
      <c r="I8" s="14">
        <v>95</v>
      </c>
      <c r="J8" s="91">
        <f t="shared" si="0"/>
        <v>0.009524342891278374</v>
      </c>
      <c r="K8" s="33"/>
      <c r="L8" s="29" t="s">
        <v>60</v>
      </c>
      <c r="M8" s="119">
        <v>0.03210648148148148</v>
      </c>
      <c r="N8" s="1">
        <f>VLOOKUP(L8,'[1]Overall'!B$3:$P126,15,FALSE)</f>
        <v>2</v>
      </c>
    </row>
    <row r="9" spans="1:14" ht="12.75" customHeight="1">
      <c r="A9" s="12">
        <v>1</v>
      </c>
      <c r="B9" s="29" t="s">
        <v>150</v>
      </c>
      <c r="C9" s="119">
        <f>VLOOKUP($B9,$G$2:$H$43,2,FALSE)</f>
        <v>0.02952546296296296</v>
      </c>
      <c r="D9" s="12">
        <f>VLOOKUP($B9,$G$2:$I$43,3,FALSE)</f>
        <v>95</v>
      </c>
      <c r="E9" s="88">
        <v>3</v>
      </c>
      <c r="F9" s="12">
        <v>7</v>
      </c>
      <c r="G9" s="29" t="s">
        <v>60</v>
      </c>
      <c r="H9" s="119">
        <v>0.03210648148148148</v>
      </c>
      <c r="I9" s="14">
        <v>94</v>
      </c>
      <c r="J9" s="91">
        <f t="shared" si="0"/>
        <v>0.010356929510155315</v>
      </c>
      <c r="K9" s="33"/>
      <c r="L9" s="29" t="s">
        <v>150</v>
      </c>
      <c r="M9" s="119">
        <v>0.02952546296296296</v>
      </c>
      <c r="N9" s="1">
        <f>VLOOKUP(L9,'[1]Overall'!B$3:$P125,15,FALSE)</f>
        <v>3</v>
      </c>
    </row>
    <row r="10" spans="1:14" ht="12.75" customHeight="1">
      <c r="A10" s="12">
        <v>2</v>
      </c>
      <c r="B10" s="29" t="s">
        <v>99</v>
      </c>
      <c r="C10" s="119">
        <f>VLOOKUP($B10,$G$2:$H$43,2,FALSE)</f>
        <v>0.032337962962962964</v>
      </c>
      <c r="D10" s="10">
        <f>VLOOKUP($B10,$G$2:$I$43,3,FALSE)</f>
        <v>92</v>
      </c>
      <c r="E10" s="88">
        <v>3</v>
      </c>
      <c r="F10" s="12">
        <v>8</v>
      </c>
      <c r="G10" s="29" t="s">
        <v>95</v>
      </c>
      <c r="H10" s="119">
        <v>0.03228009259259259</v>
      </c>
      <c r="I10" s="14">
        <v>93</v>
      </c>
      <c r="J10" s="91">
        <f t="shared" si="0"/>
        <v>0.010412933094384706</v>
      </c>
      <c r="K10" s="33"/>
      <c r="L10" s="29" t="s">
        <v>99</v>
      </c>
      <c r="M10" s="119">
        <v>0.032337962962962964</v>
      </c>
      <c r="N10" s="1">
        <f>VLOOKUP(L10,'[1]Overall'!B$3:$P128,15,FALSE)</f>
        <v>3</v>
      </c>
    </row>
    <row r="11" spans="1:14" ht="12.75" customHeight="1">
      <c r="A11" s="11">
        <v>1</v>
      </c>
      <c r="B11" s="27" t="s">
        <v>95</v>
      </c>
      <c r="C11" s="118">
        <f>VLOOKUP($B11,$G$2:$H$43,2,FALSE)</f>
        <v>0.03228009259259259</v>
      </c>
      <c r="D11" s="11">
        <f>VLOOKUP($B11,$G$2:$I$43,3,FALSE)</f>
        <v>93</v>
      </c>
      <c r="E11" s="20">
        <v>4</v>
      </c>
      <c r="F11" s="12">
        <v>9</v>
      </c>
      <c r="G11" s="29" t="s">
        <v>99</v>
      </c>
      <c r="H11" s="119">
        <v>0.032337962962962964</v>
      </c>
      <c r="I11" s="14">
        <v>92</v>
      </c>
      <c r="J11" s="91">
        <f t="shared" si="0"/>
        <v>0.010431600955794504</v>
      </c>
      <c r="K11" s="33"/>
      <c r="L11" s="29" t="s">
        <v>95</v>
      </c>
      <c r="M11" s="119">
        <v>0.03228009259259259</v>
      </c>
      <c r="N11" s="1">
        <f>VLOOKUP(L11,'[1]Overall'!B$3:$P127,15,FALSE)</f>
        <v>4</v>
      </c>
    </row>
    <row r="12" spans="1:14" ht="12.75" customHeight="1">
      <c r="A12" s="12">
        <v>2</v>
      </c>
      <c r="B12" s="29" t="s">
        <v>24</v>
      </c>
      <c r="C12" s="119">
        <f>VLOOKUP($B12,$G$2:$H$43,2,FALSE)</f>
        <v>0.03292824074074074</v>
      </c>
      <c r="D12" s="12">
        <f>VLOOKUP($B12,$G$2:$I$43,3,FALSE)</f>
        <v>91</v>
      </c>
      <c r="E12" s="16">
        <v>4</v>
      </c>
      <c r="F12" s="12">
        <v>10</v>
      </c>
      <c r="G12" s="29" t="s">
        <v>24</v>
      </c>
      <c r="H12" s="119">
        <v>0.03292824074074074</v>
      </c>
      <c r="I12" s="14">
        <v>91</v>
      </c>
      <c r="J12" s="91">
        <f t="shared" si="0"/>
        <v>0.010622013142174432</v>
      </c>
      <c r="K12" s="33"/>
      <c r="L12" s="29" t="s">
        <v>24</v>
      </c>
      <c r="M12" s="119">
        <v>0.03292824074074074</v>
      </c>
      <c r="N12" s="1">
        <f>VLOOKUP(L12,'[1]Overall'!B$3:$P129,15,FALSE)</f>
        <v>4</v>
      </c>
    </row>
    <row r="13" spans="1:14" ht="12.75" customHeight="1">
      <c r="A13" s="12">
        <v>3</v>
      </c>
      <c r="B13" s="29" t="s">
        <v>26</v>
      </c>
      <c r="C13" s="119">
        <f>VLOOKUP($B13,$G$2:$H$43,2,FALSE)</f>
        <v>0.032962962962962965</v>
      </c>
      <c r="D13" s="12">
        <f>VLOOKUP($B13,$G$2:$I$43,3,FALSE)</f>
        <v>90</v>
      </c>
      <c r="E13" s="16">
        <v>4</v>
      </c>
      <c r="F13" s="12">
        <v>11</v>
      </c>
      <c r="G13" s="29" t="s">
        <v>26</v>
      </c>
      <c r="H13" s="119">
        <v>0.032962962962962965</v>
      </c>
      <c r="I13" s="14">
        <v>90</v>
      </c>
      <c r="J13" s="91">
        <f t="shared" si="0"/>
        <v>0.01063321385902031</v>
      </c>
      <c r="K13" s="33"/>
      <c r="L13" s="29" t="s">
        <v>26</v>
      </c>
      <c r="M13" s="119">
        <v>0.032962962962962965</v>
      </c>
      <c r="N13" s="1">
        <f>VLOOKUP(L13,'[1]Overall'!B$3:$P130,15,FALSE)</f>
        <v>4</v>
      </c>
    </row>
    <row r="14" spans="1:14" ht="12.75" customHeight="1">
      <c r="A14" s="12">
        <v>4</v>
      </c>
      <c r="B14" s="29" t="s">
        <v>43</v>
      </c>
      <c r="C14" s="119">
        <f>VLOOKUP($B14,$G$2:$H$43,2,FALSE)</f>
        <v>0.03309027777777778</v>
      </c>
      <c r="D14" s="12">
        <f>VLOOKUP($B14,$G$2:$I$43,3,FALSE)</f>
        <v>89</v>
      </c>
      <c r="E14" s="16">
        <v>4</v>
      </c>
      <c r="F14" s="12">
        <v>12</v>
      </c>
      <c r="G14" s="29" t="s">
        <v>43</v>
      </c>
      <c r="H14" s="119">
        <v>0.03309027777777778</v>
      </c>
      <c r="I14" s="14">
        <v>89</v>
      </c>
      <c r="J14" s="91">
        <f t="shared" si="0"/>
        <v>0.010674283154121864</v>
      </c>
      <c r="K14" s="33"/>
      <c r="L14" s="29" t="s">
        <v>43</v>
      </c>
      <c r="M14" s="119">
        <v>0.03309027777777778</v>
      </c>
      <c r="N14" s="1">
        <f>VLOOKUP(L14,'[1]Overall'!B$3:$P131,15,FALSE)</f>
        <v>4</v>
      </c>
    </row>
    <row r="15" spans="1:14" ht="12.75" customHeight="1">
      <c r="A15" s="12">
        <v>5</v>
      </c>
      <c r="B15" s="29" t="s">
        <v>91</v>
      </c>
      <c r="C15" s="119">
        <f>VLOOKUP($B15,$G$2:$H$43,2,FALSE)</f>
        <v>0.0338425925925926</v>
      </c>
      <c r="D15" s="12">
        <f>VLOOKUP($B15,$G$2:$I$43,3,FALSE)</f>
        <v>88</v>
      </c>
      <c r="E15" s="16">
        <v>4</v>
      </c>
      <c r="F15" s="12">
        <v>13</v>
      </c>
      <c r="G15" s="29" t="s">
        <v>190</v>
      </c>
      <c r="H15" s="119">
        <v>0.033715277777777775</v>
      </c>
      <c r="I15" s="14" t="s">
        <v>131</v>
      </c>
      <c r="J15" s="91">
        <f t="shared" si="0"/>
        <v>0.01087589605734767</v>
      </c>
      <c r="K15" s="33"/>
      <c r="L15" s="29" t="s">
        <v>91</v>
      </c>
      <c r="M15" s="119">
        <v>0.0338425925925926</v>
      </c>
      <c r="N15" s="1">
        <f>VLOOKUP(L15,'[1]Overall'!B$3:$P133,15,FALSE)</f>
        <v>4</v>
      </c>
    </row>
    <row r="16" spans="1:14" ht="12.75" customHeight="1">
      <c r="A16" s="12">
        <v>6</v>
      </c>
      <c r="B16" s="29" t="s">
        <v>86</v>
      </c>
      <c r="C16" s="119">
        <f>VLOOKUP($B16,$G$2:$H$43,2,FALSE)</f>
        <v>0.03581018518518519</v>
      </c>
      <c r="D16" s="12">
        <f>VLOOKUP($B16,$G$2:$I$43,3,FALSE)</f>
        <v>84</v>
      </c>
      <c r="E16" s="16">
        <v>4</v>
      </c>
      <c r="F16" s="12">
        <v>14</v>
      </c>
      <c r="G16" s="29" t="s">
        <v>91</v>
      </c>
      <c r="H16" s="119">
        <v>0.0338425925925926</v>
      </c>
      <c r="I16" s="14">
        <v>88</v>
      </c>
      <c r="J16" s="91">
        <f t="shared" si="0"/>
        <v>0.010916965352449225</v>
      </c>
      <c r="K16" s="33"/>
      <c r="L16" s="29" t="s">
        <v>86</v>
      </c>
      <c r="M16" s="119">
        <v>0.03581018518518519</v>
      </c>
      <c r="N16" s="1">
        <f>VLOOKUP(L16,'[1]Overall'!B$3:$P139,15,FALSE)</f>
        <v>4</v>
      </c>
    </row>
    <row r="17" spans="1:14" ht="12.75" customHeight="1">
      <c r="A17" s="6">
        <v>7</v>
      </c>
      <c r="B17" s="30" t="s">
        <v>15</v>
      </c>
      <c r="C17" s="120">
        <f>VLOOKUP($B17,$G$2:$H$43,2,FALSE)</f>
        <v>0.03591435185185186</v>
      </c>
      <c r="D17" s="6">
        <f>VLOOKUP($B17,$G$2:$I$43,3,FALSE)</f>
        <v>83</v>
      </c>
      <c r="E17" s="56">
        <v>4</v>
      </c>
      <c r="F17" s="12">
        <v>15</v>
      </c>
      <c r="G17" s="29" t="s">
        <v>65</v>
      </c>
      <c r="H17" s="119">
        <v>0.034201388888888885</v>
      </c>
      <c r="I17" s="14">
        <v>87</v>
      </c>
      <c r="J17" s="91">
        <f t="shared" si="0"/>
        <v>0.011032706093189962</v>
      </c>
      <c r="K17" s="33"/>
      <c r="L17" s="29" t="s">
        <v>15</v>
      </c>
      <c r="M17" s="119">
        <v>0.03591435185185186</v>
      </c>
      <c r="N17" s="1">
        <f>VLOOKUP(L17,'[1]Overall'!B$3:$P140,15,FALSE)</f>
        <v>4</v>
      </c>
    </row>
    <row r="18" spans="1:14" ht="12.75" customHeight="1">
      <c r="A18" s="11">
        <v>1</v>
      </c>
      <c r="B18" s="27" t="s">
        <v>65</v>
      </c>
      <c r="C18" s="118">
        <f>VLOOKUP($B18,$G$2:$H$43,2,FALSE)</f>
        <v>0.034201388888888885</v>
      </c>
      <c r="D18" s="11">
        <f>VLOOKUP($B18,$G$2:$I$43,3,FALSE)</f>
        <v>87</v>
      </c>
      <c r="E18" s="20">
        <v>5</v>
      </c>
      <c r="F18" s="12">
        <v>16</v>
      </c>
      <c r="G18" s="29" t="s">
        <v>88</v>
      </c>
      <c r="H18" s="119">
        <v>0.03445601851851852</v>
      </c>
      <c r="I18" s="14">
        <v>86</v>
      </c>
      <c r="J18" s="91">
        <f t="shared" si="0"/>
        <v>0.01111484468339307</v>
      </c>
      <c r="K18" s="33"/>
      <c r="L18" s="29" t="s">
        <v>65</v>
      </c>
      <c r="M18" s="119">
        <v>0.034201388888888885</v>
      </c>
      <c r="N18" s="1">
        <f>VLOOKUP(L18,'[1]Overall'!B$3:$P134,15,FALSE)</f>
        <v>5</v>
      </c>
    </row>
    <row r="19" spans="1:14" ht="12.75" customHeight="1">
      <c r="A19" s="12">
        <v>2</v>
      </c>
      <c r="B19" s="29" t="s">
        <v>16</v>
      </c>
      <c r="C19" s="119">
        <f>VLOOKUP($B19,$G$2:$H$43,2,FALSE)</f>
        <v>0.035659722222222225</v>
      </c>
      <c r="D19" s="12">
        <f>VLOOKUP($B19,$G$2:$I$43,3,FALSE)</f>
        <v>85</v>
      </c>
      <c r="E19" s="17">
        <v>5</v>
      </c>
      <c r="F19" s="12">
        <v>17</v>
      </c>
      <c r="G19" s="29" t="s">
        <v>191</v>
      </c>
      <c r="H19" s="119">
        <v>0.03523148148148148</v>
      </c>
      <c r="I19" s="14" t="s">
        <v>131</v>
      </c>
      <c r="J19" s="91">
        <f t="shared" si="0"/>
        <v>0.011364994026284348</v>
      </c>
      <c r="K19" s="33"/>
      <c r="L19" s="29" t="s">
        <v>16</v>
      </c>
      <c r="M19" s="119">
        <v>0.035659722222222225</v>
      </c>
      <c r="N19" s="1">
        <f>VLOOKUP(L19,'[1]Overall'!B$3:$P138,15,FALSE)</f>
        <v>5</v>
      </c>
    </row>
    <row r="20" spans="1:14" ht="12.75" customHeight="1">
      <c r="A20" s="6">
        <v>3</v>
      </c>
      <c r="B20" s="30" t="s">
        <v>152</v>
      </c>
      <c r="C20" s="120">
        <f>VLOOKUP($B20,$G$2:$H$43,2,FALSE)</f>
        <v>0.04521990740740741</v>
      </c>
      <c r="D20" s="6">
        <f>VLOOKUP($B20,$G$2:$I$43,3,FALSE)</f>
        <v>67</v>
      </c>
      <c r="E20" s="18">
        <v>5</v>
      </c>
      <c r="F20" s="12">
        <v>18</v>
      </c>
      <c r="G20" s="29" t="s">
        <v>192</v>
      </c>
      <c r="H20" s="119">
        <v>0.0352662037037037</v>
      </c>
      <c r="I20" s="14" t="s">
        <v>131</v>
      </c>
      <c r="J20" s="91">
        <f t="shared" si="0"/>
        <v>0.011376194743130227</v>
      </c>
      <c r="K20" s="33"/>
      <c r="L20" s="29" t="s">
        <v>152</v>
      </c>
      <c r="M20" s="119">
        <v>0.04521990740740741</v>
      </c>
      <c r="N20" s="1">
        <f>VLOOKUP(L20,'[1]Overall'!B$3:$P156,15,FALSE)</f>
        <v>5</v>
      </c>
    </row>
    <row r="21" spans="1:14" ht="12.75" customHeight="1">
      <c r="A21" s="11">
        <v>1</v>
      </c>
      <c r="B21" s="27" t="s">
        <v>88</v>
      </c>
      <c r="C21" s="118">
        <f>VLOOKUP($B21,$G$2:$H$43,2,FALSE)</f>
        <v>0.03445601851851852</v>
      </c>
      <c r="D21" s="11">
        <f>VLOOKUP($B21,$G$2:$I$43,3,FALSE)</f>
        <v>86</v>
      </c>
      <c r="E21" s="57">
        <v>6</v>
      </c>
      <c r="F21" s="12">
        <v>19</v>
      </c>
      <c r="G21" s="29" t="s">
        <v>16</v>
      </c>
      <c r="H21" s="119">
        <v>0.035659722222222225</v>
      </c>
      <c r="I21" s="14">
        <v>85</v>
      </c>
      <c r="J21" s="91">
        <f t="shared" si="0"/>
        <v>0.011503136200716847</v>
      </c>
      <c r="K21" s="33"/>
      <c r="L21" s="29" t="s">
        <v>88</v>
      </c>
      <c r="M21" s="119">
        <v>0.03445601851851852</v>
      </c>
      <c r="N21" s="1">
        <f>VLOOKUP(L21,'[1]Overall'!B$3:$P135,15,FALSE)</f>
        <v>6</v>
      </c>
    </row>
    <row r="22" spans="1:14" ht="12.75" customHeight="1">
      <c r="A22" s="12">
        <v>2</v>
      </c>
      <c r="B22" s="29" t="s">
        <v>114</v>
      </c>
      <c r="C22" s="119">
        <f>VLOOKUP($B22,$G$2:$H$43,2,FALSE)</f>
        <v>0.03597222222222222</v>
      </c>
      <c r="D22" s="12">
        <f>VLOOKUP($B22,$G$2:$I$43,3,FALSE)</f>
        <v>82</v>
      </c>
      <c r="E22" s="17">
        <v>6</v>
      </c>
      <c r="F22" s="12">
        <v>20</v>
      </c>
      <c r="G22" s="29" t="s">
        <v>86</v>
      </c>
      <c r="H22" s="119">
        <v>0.03581018518518519</v>
      </c>
      <c r="I22" s="14">
        <v>84</v>
      </c>
      <c r="J22" s="91">
        <f t="shared" si="0"/>
        <v>0.011551672640382319</v>
      </c>
      <c r="K22" s="33"/>
      <c r="L22" s="29" t="s">
        <v>114</v>
      </c>
      <c r="M22" s="119">
        <v>0.03597222222222222</v>
      </c>
      <c r="N22" s="1">
        <f>VLOOKUP(L22,'[1]Overall'!B$3:$P141,15,FALSE)</f>
        <v>6</v>
      </c>
    </row>
    <row r="23" spans="1:14" ht="12.75" customHeight="1">
      <c r="A23" s="12">
        <v>3</v>
      </c>
      <c r="B23" s="29" t="s">
        <v>58</v>
      </c>
      <c r="C23" s="119">
        <f>VLOOKUP($B23,$G$2:$H$43,2,FALSE)</f>
        <v>0.03803240740740741</v>
      </c>
      <c r="D23" s="12">
        <f>VLOOKUP($B23,$G$2:$I$43,3,FALSE)</f>
        <v>81</v>
      </c>
      <c r="E23" s="17">
        <v>6</v>
      </c>
      <c r="F23" s="12">
        <v>21</v>
      </c>
      <c r="G23" s="29" t="s">
        <v>15</v>
      </c>
      <c r="H23" s="119">
        <v>0.03591435185185186</v>
      </c>
      <c r="I23" s="14">
        <v>83</v>
      </c>
      <c r="J23" s="91">
        <f t="shared" si="0"/>
        <v>0.011585274790919954</v>
      </c>
      <c r="K23" s="33"/>
      <c r="L23" s="29" t="s">
        <v>58</v>
      </c>
      <c r="M23" s="119">
        <v>0.03803240740740741</v>
      </c>
      <c r="N23" s="1">
        <f>VLOOKUP(L23,'[1]Overall'!B$3:$P142,15,FALSE)</f>
        <v>6</v>
      </c>
    </row>
    <row r="24" spans="1:14" ht="12.75" customHeight="1">
      <c r="A24" s="12">
        <v>4</v>
      </c>
      <c r="B24" s="29" t="s">
        <v>40</v>
      </c>
      <c r="C24" s="119">
        <f>VLOOKUP($B24,$G$2:$H$43,2,FALSE)</f>
        <v>0.039386574074074074</v>
      </c>
      <c r="D24" s="12">
        <f>VLOOKUP($B24,$G$2:$I$43,3,FALSE)</f>
        <v>79</v>
      </c>
      <c r="E24" s="17">
        <v>6</v>
      </c>
      <c r="F24" s="12">
        <v>22</v>
      </c>
      <c r="G24" s="29" t="s">
        <v>114</v>
      </c>
      <c r="H24" s="119">
        <v>0.03597222222222222</v>
      </c>
      <c r="I24" s="14">
        <v>82</v>
      </c>
      <c r="J24" s="91">
        <f t="shared" si="0"/>
        <v>0.011603942652329747</v>
      </c>
      <c r="K24" s="33"/>
      <c r="L24" s="29" t="s">
        <v>40</v>
      </c>
      <c r="M24" s="119">
        <v>0.039386574074074074</v>
      </c>
      <c r="N24" s="1">
        <f>VLOOKUP(L24,'[1]Overall'!B$3:$P144,15,FALSE)</f>
        <v>6</v>
      </c>
    </row>
    <row r="25" spans="1:14" ht="12.75" customHeight="1">
      <c r="A25" s="15">
        <v>5</v>
      </c>
      <c r="B25" s="29" t="s">
        <v>107</v>
      </c>
      <c r="C25" s="119">
        <f>VLOOKUP($B25,$G$2:$H$43,2,FALSE)</f>
        <v>0.03966435185185185</v>
      </c>
      <c r="D25" s="12">
        <f>VLOOKUP($B25,$G$2:$I$43,3,FALSE)</f>
        <v>77</v>
      </c>
      <c r="E25" s="17">
        <v>6</v>
      </c>
      <c r="F25" s="12">
        <v>23</v>
      </c>
      <c r="G25" s="29" t="s">
        <v>58</v>
      </c>
      <c r="H25" s="119">
        <v>0.03803240740740741</v>
      </c>
      <c r="I25" s="14">
        <v>81</v>
      </c>
      <c r="J25" s="91">
        <f t="shared" si="0"/>
        <v>0.012268518518518519</v>
      </c>
      <c r="K25" s="33"/>
      <c r="L25" s="29" t="s">
        <v>107</v>
      </c>
      <c r="M25" s="119">
        <v>0.03966435185185185</v>
      </c>
      <c r="N25" s="1">
        <f>VLOOKUP(L25,'[1]Overall'!B$3:$P146,15,FALSE)</f>
        <v>6</v>
      </c>
    </row>
    <row r="26" spans="1:14" ht="12.75" customHeight="1">
      <c r="A26" s="12">
        <v>6</v>
      </c>
      <c r="B26" s="29" t="s">
        <v>28</v>
      </c>
      <c r="C26" s="119">
        <f>VLOOKUP($B26,$G$2:$H$43,2,FALSE)</f>
        <v>0.04150462962962963</v>
      </c>
      <c r="D26" s="12">
        <f>VLOOKUP($B26,$G$2:$I$43,3,FALSE)</f>
        <v>75</v>
      </c>
      <c r="E26" s="17">
        <v>6</v>
      </c>
      <c r="F26" s="12">
        <v>24</v>
      </c>
      <c r="G26" s="29" t="s">
        <v>101</v>
      </c>
      <c r="H26" s="119">
        <v>0.038078703703703705</v>
      </c>
      <c r="I26" s="14">
        <v>80</v>
      </c>
      <c r="J26" s="91">
        <f t="shared" si="0"/>
        <v>0.012283452807646356</v>
      </c>
      <c r="K26" s="33"/>
      <c r="L26" s="29" t="s">
        <v>28</v>
      </c>
      <c r="M26" s="119">
        <v>0.04150462962962963</v>
      </c>
      <c r="N26" s="1">
        <f>VLOOKUP(L26,'[1]Overall'!B$3:$P148,15,FALSE)</f>
        <v>6</v>
      </c>
    </row>
    <row r="27" spans="1:14" ht="12.75" customHeight="1">
      <c r="A27" s="6">
        <v>7</v>
      </c>
      <c r="B27" s="30" t="s">
        <v>126</v>
      </c>
      <c r="C27" s="120">
        <f>VLOOKUP($B27,$G$2:$H$43,2,FALSE)</f>
        <v>0.04452546296296297</v>
      </c>
      <c r="D27" s="6">
        <f>VLOOKUP($B27,$G$2:$I$43,3,FALSE)</f>
        <v>70</v>
      </c>
      <c r="E27" s="18">
        <v>6</v>
      </c>
      <c r="F27" s="12">
        <v>25</v>
      </c>
      <c r="G27" s="29" t="s">
        <v>40</v>
      </c>
      <c r="H27" s="119">
        <v>0.039386574074074074</v>
      </c>
      <c r="I27" s="14">
        <v>79</v>
      </c>
      <c r="J27" s="91">
        <f t="shared" si="0"/>
        <v>0.012705346475507766</v>
      </c>
      <c r="K27" s="33"/>
      <c r="L27" s="29" t="s">
        <v>126</v>
      </c>
      <c r="M27" s="119">
        <v>0.04452546296296297</v>
      </c>
      <c r="N27" s="1">
        <f>VLOOKUP(L27,'[1]Overall'!B$3:$P153,15,FALSE)</f>
        <v>6</v>
      </c>
    </row>
    <row r="28" spans="1:14" ht="12.75" customHeight="1">
      <c r="A28" s="11">
        <v>1</v>
      </c>
      <c r="B28" s="27" t="s">
        <v>101</v>
      </c>
      <c r="C28" s="118">
        <f>VLOOKUP($B28,$G$2:$H$43,2,FALSE)</f>
        <v>0.038078703703703705</v>
      </c>
      <c r="D28" s="11">
        <f>VLOOKUP($B28,$G$2:$I$43,3,FALSE)</f>
        <v>80</v>
      </c>
      <c r="E28" s="57">
        <v>7</v>
      </c>
      <c r="F28" s="12">
        <v>26</v>
      </c>
      <c r="G28" s="29" t="s">
        <v>100</v>
      </c>
      <c r="H28" s="119">
        <v>0.03939814814814815</v>
      </c>
      <c r="I28" s="14">
        <v>78</v>
      </c>
      <c r="J28" s="91">
        <f t="shared" si="0"/>
        <v>0.012709080047789725</v>
      </c>
      <c r="K28" s="33"/>
      <c r="L28" s="29" t="s">
        <v>101</v>
      </c>
      <c r="M28" s="119">
        <v>0.038078703703703705</v>
      </c>
      <c r="N28" s="1">
        <f>VLOOKUP(L28,'[1]Overall'!B$3:$P143,15,FALSE)</f>
        <v>7</v>
      </c>
    </row>
    <row r="29" spans="1:14" ht="12.75" customHeight="1">
      <c r="A29" s="15">
        <v>2</v>
      </c>
      <c r="B29" s="29" t="s">
        <v>100</v>
      </c>
      <c r="C29" s="119">
        <f>VLOOKUP($B29,$G$2:$H$43,2,FALSE)</f>
        <v>0.03939814814814815</v>
      </c>
      <c r="D29" s="12">
        <f>VLOOKUP($B29,$G$2:$I$43,3,FALSE)</f>
        <v>78</v>
      </c>
      <c r="E29" s="17">
        <v>7</v>
      </c>
      <c r="F29" s="12">
        <v>27</v>
      </c>
      <c r="G29" s="29" t="s">
        <v>107</v>
      </c>
      <c r="H29" s="119">
        <v>0.03966435185185185</v>
      </c>
      <c r="I29" s="14">
        <v>77</v>
      </c>
      <c r="J29" s="91">
        <f t="shared" si="0"/>
        <v>0.01279495221027479</v>
      </c>
      <c r="K29" s="33"/>
      <c r="L29" s="29" t="s">
        <v>100</v>
      </c>
      <c r="M29" s="119">
        <v>0.03939814814814815</v>
      </c>
      <c r="N29" s="1">
        <f>VLOOKUP(L29,'[1]Overall'!B$3:$P145,15,FALSE)</f>
        <v>7</v>
      </c>
    </row>
    <row r="30" spans="1:14" ht="12.75" customHeight="1">
      <c r="A30" s="15">
        <v>3</v>
      </c>
      <c r="B30" s="29" t="s">
        <v>31</v>
      </c>
      <c r="C30" s="119">
        <f>VLOOKUP($B30,$G$2:$H$43,2,FALSE)</f>
        <v>0.0408912037037037</v>
      </c>
      <c r="D30" s="12">
        <f>VLOOKUP($B30,$G$2:$I$43,3,FALSE)</f>
        <v>76</v>
      </c>
      <c r="E30" s="17">
        <v>7</v>
      </c>
      <c r="F30" s="12">
        <v>28</v>
      </c>
      <c r="G30" s="29" t="s">
        <v>31</v>
      </c>
      <c r="H30" s="119">
        <v>0.0408912037037037</v>
      </c>
      <c r="I30" s="14">
        <v>76</v>
      </c>
      <c r="J30" s="91">
        <f t="shared" si="0"/>
        <v>0.013190710872162484</v>
      </c>
      <c r="K30" s="33"/>
      <c r="L30" s="29" t="s">
        <v>31</v>
      </c>
      <c r="M30" s="119">
        <v>0.0408912037037037</v>
      </c>
      <c r="N30" s="1">
        <f>VLOOKUP(L30,'[1]Overall'!B$3:$P147,15,FALSE)</f>
        <v>7</v>
      </c>
    </row>
    <row r="31" spans="1:14" ht="12.75" customHeight="1">
      <c r="A31" s="12">
        <v>4</v>
      </c>
      <c r="B31" s="29" t="s">
        <v>38</v>
      </c>
      <c r="C31" s="119">
        <f>VLOOKUP($B31,$G$2:$H$43,2,FALSE)</f>
        <v>0.04158564814814815</v>
      </c>
      <c r="D31" s="12">
        <f>VLOOKUP($B31,$G$2:$I$43,3,FALSE)</f>
        <v>74</v>
      </c>
      <c r="E31" s="17">
        <v>7</v>
      </c>
      <c r="F31" s="12">
        <v>29</v>
      </c>
      <c r="G31" s="29" t="s">
        <v>28</v>
      </c>
      <c r="H31" s="119">
        <v>0.04150462962962963</v>
      </c>
      <c r="I31" s="14">
        <v>75</v>
      </c>
      <c r="J31" s="91">
        <f t="shared" si="0"/>
        <v>0.013388590203106331</v>
      </c>
      <c r="K31" s="33"/>
      <c r="L31" s="29" t="s">
        <v>38</v>
      </c>
      <c r="M31" s="119">
        <v>0.04158564814814815</v>
      </c>
      <c r="N31" s="1">
        <f>VLOOKUP(L31,'[1]Overall'!B$3:$P149,15,FALSE)</f>
        <v>7</v>
      </c>
    </row>
    <row r="32" spans="1:14" ht="12.75" customHeight="1">
      <c r="A32" s="12">
        <v>5</v>
      </c>
      <c r="B32" s="29" t="s">
        <v>187</v>
      </c>
      <c r="C32" s="119">
        <f>VLOOKUP($B32,$G$2:$H$43,2,FALSE)</f>
        <v>0.043182870370370365</v>
      </c>
      <c r="D32" s="12">
        <f>VLOOKUP($B32,$G$2:$I$43,3,FALSE)</f>
        <v>73</v>
      </c>
      <c r="E32" s="17">
        <v>7</v>
      </c>
      <c r="F32" s="12">
        <v>30</v>
      </c>
      <c r="G32" s="29" t="s">
        <v>38</v>
      </c>
      <c r="H32" s="119">
        <v>0.04158564814814815</v>
      </c>
      <c r="I32" s="14">
        <v>74</v>
      </c>
      <c r="J32" s="91">
        <f t="shared" si="0"/>
        <v>0.013414725209080047</v>
      </c>
      <c r="K32" s="33"/>
      <c r="L32" s="29" t="s">
        <v>187</v>
      </c>
      <c r="M32" s="119">
        <v>0.043182870370370365</v>
      </c>
      <c r="N32" s="1">
        <f>VLOOKUP(L32,'[1]Overall'!B$3:$P150,15,FALSE)</f>
        <v>7</v>
      </c>
    </row>
    <row r="33" spans="1:14" ht="12.75" customHeight="1">
      <c r="A33" s="6">
        <v>6</v>
      </c>
      <c r="B33" s="30" t="s">
        <v>27</v>
      </c>
      <c r="C33" s="120">
        <f>VLOOKUP($B33,$G$2:$H$43,2,FALSE)</f>
        <v>0.04369212962962963</v>
      </c>
      <c r="D33" s="6">
        <f>VLOOKUP($B33,$G$2:$I$43,3,FALSE)</f>
        <v>71</v>
      </c>
      <c r="E33" s="18">
        <v>7</v>
      </c>
      <c r="F33" s="12">
        <v>31</v>
      </c>
      <c r="G33" s="29" t="s">
        <v>187</v>
      </c>
      <c r="H33" s="119">
        <v>0.043182870370370365</v>
      </c>
      <c r="I33" s="14">
        <v>73</v>
      </c>
      <c r="J33" s="91">
        <f t="shared" si="0"/>
        <v>0.01392995818399044</v>
      </c>
      <c r="K33" s="33"/>
      <c r="L33" s="29" t="s">
        <v>27</v>
      </c>
      <c r="M33" s="119">
        <v>0.04369212962962963</v>
      </c>
      <c r="N33" s="1">
        <f>VLOOKUP(L33,'[1]Overall'!B$3:$P152,15,FALSE)</f>
        <v>7</v>
      </c>
    </row>
    <row r="34" spans="1:14" ht="12.75" customHeight="1">
      <c r="A34" s="11">
        <v>1</v>
      </c>
      <c r="B34" s="45" t="s">
        <v>175</v>
      </c>
      <c r="C34" s="118">
        <f>VLOOKUP($B34,$G$2:$H$43,2,FALSE)</f>
        <v>0.04321759259259259</v>
      </c>
      <c r="D34" s="11">
        <f>VLOOKUP($B34,$G$2:$I$43,3,FALSE)</f>
        <v>72</v>
      </c>
      <c r="E34" s="57">
        <v>8</v>
      </c>
      <c r="F34" s="12">
        <v>32</v>
      </c>
      <c r="G34" s="26" t="s">
        <v>175</v>
      </c>
      <c r="H34" s="119">
        <v>0.04321759259259259</v>
      </c>
      <c r="I34" s="14">
        <v>72</v>
      </c>
      <c r="J34" s="91">
        <f t="shared" si="0"/>
        <v>0.013941158900836319</v>
      </c>
      <c r="K34" s="33"/>
      <c r="L34" s="26" t="s">
        <v>175</v>
      </c>
      <c r="M34" s="119">
        <v>0.04321759259259259</v>
      </c>
      <c r="N34" s="1">
        <f>VLOOKUP(L34,'[1]Overall'!B$3:$P151,15,FALSE)</f>
        <v>8</v>
      </c>
    </row>
    <row r="35" spans="1:14" ht="12.75" customHeight="1">
      <c r="A35" s="12">
        <v>2</v>
      </c>
      <c r="B35" s="29" t="s">
        <v>56</v>
      </c>
      <c r="C35" s="119">
        <f>VLOOKUP($B35,$G$2:$H$43,2,FALSE)</f>
        <v>0.04483796296296296</v>
      </c>
      <c r="D35" s="12">
        <f>VLOOKUP($B35,$G$2:$I$43,3,FALSE)</f>
        <v>69</v>
      </c>
      <c r="E35" s="17">
        <v>8</v>
      </c>
      <c r="F35" s="12">
        <v>33</v>
      </c>
      <c r="G35" s="29" t="s">
        <v>27</v>
      </c>
      <c r="H35" s="119">
        <v>0.04369212962962963</v>
      </c>
      <c r="I35" s="14">
        <v>71</v>
      </c>
      <c r="J35" s="91">
        <f t="shared" si="0"/>
        <v>0.014094235364396654</v>
      </c>
      <c r="K35" s="33"/>
      <c r="L35" s="29" t="s">
        <v>56</v>
      </c>
      <c r="M35" s="119">
        <v>0.04483796296296296</v>
      </c>
      <c r="N35" s="1">
        <f>VLOOKUP(L35,'[1]Overall'!B$3:$P154,15,FALSE)</f>
        <v>8</v>
      </c>
    </row>
    <row r="36" spans="1:14" ht="12.75" customHeight="1">
      <c r="A36" s="12">
        <v>3</v>
      </c>
      <c r="B36" s="29" t="s">
        <v>39</v>
      </c>
      <c r="C36" s="119">
        <f>VLOOKUP($B36,$G$2:$H$43,2,FALSE)</f>
        <v>0.04520833333333333</v>
      </c>
      <c r="D36" s="12">
        <f>VLOOKUP($B36,$G$2:$I$43,3,FALSE)</f>
        <v>68</v>
      </c>
      <c r="E36" s="17">
        <v>8</v>
      </c>
      <c r="F36" s="12">
        <v>34</v>
      </c>
      <c r="G36" s="29" t="s">
        <v>126</v>
      </c>
      <c r="H36" s="119">
        <v>0.04452546296296297</v>
      </c>
      <c r="I36" s="14">
        <v>70</v>
      </c>
      <c r="J36" s="91">
        <f t="shared" si="0"/>
        <v>0.01436305256869773</v>
      </c>
      <c r="K36" s="33"/>
      <c r="L36" s="29" t="s">
        <v>39</v>
      </c>
      <c r="M36" s="119">
        <v>0.04520833333333333</v>
      </c>
      <c r="N36" s="1">
        <f>VLOOKUP(L36,'[1]Overall'!B$3:$P155,15,FALSE)</f>
        <v>8</v>
      </c>
    </row>
    <row r="37" spans="1:14" ht="12.75" customHeight="1">
      <c r="A37" s="12">
        <v>4</v>
      </c>
      <c r="B37" s="29" t="s">
        <v>174</v>
      </c>
      <c r="C37" s="119">
        <f>VLOOKUP($B37,$G$2:$H$43,2,FALSE)</f>
        <v>0.04670138888888889</v>
      </c>
      <c r="D37" s="12">
        <f>VLOOKUP($B37,$G$2:$I$43,3,FALSE)</f>
        <v>66</v>
      </c>
      <c r="E37" s="17">
        <v>8</v>
      </c>
      <c r="F37" s="12">
        <v>35</v>
      </c>
      <c r="G37" s="29" t="s">
        <v>56</v>
      </c>
      <c r="H37" s="119">
        <v>0.04483796296296296</v>
      </c>
      <c r="I37" s="14">
        <v>69</v>
      </c>
      <c r="J37" s="91">
        <f t="shared" si="0"/>
        <v>0.014463859020310632</v>
      </c>
      <c r="K37" s="33"/>
      <c r="L37" s="29" t="s">
        <v>174</v>
      </c>
      <c r="M37" s="119">
        <v>0.04670138888888889</v>
      </c>
      <c r="N37" s="1">
        <v>8</v>
      </c>
    </row>
    <row r="38" spans="1:14" ht="12.75" customHeight="1">
      <c r="A38" s="12">
        <v>5</v>
      </c>
      <c r="B38" s="29" t="s">
        <v>32</v>
      </c>
      <c r="C38" s="119">
        <f>VLOOKUP($B38,$G$2:$H$43,2,FALSE)</f>
        <v>0.04863425925925926</v>
      </c>
      <c r="D38" s="12">
        <f>VLOOKUP($B38,$G$2:$I$43,3,FALSE)</f>
        <v>65</v>
      </c>
      <c r="E38" s="17">
        <v>8</v>
      </c>
      <c r="F38" s="12">
        <v>36</v>
      </c>
      <c r="G38" s="29" t="s">
        <v>39</v>
      </c>
      <c r="H38" s="119">
        <v>0.04520833333333333</v>
      </c>
      <c r="I38" s="14">
        <v>68</v>
      </c>
      <c r="J38" s="91">
        <f t="shared" si="0"/>
        <v>0.014583333333333332</v>
      </c>
      <c r="K38" s="33"/>
      <c r="L38" s="29" t="s">
        <v>32</v>
      </c>
      <c r="M38" s="119">
        <v>0.04863425925925926</v>
      </c>
      <c r="N38" s="1">
        <f>VLOOKUP(L38,'[1]Overall'!B$3:$P158,15,FALSE)</f>
        <v>8</v>
      </c>
    </row>
    <row r="39" spans="1:14" ht="12.75" customHeight="1">
      <c r="A39" s="6">
        <v>6</v>
      </c>
      <c r="B39" s="30" t="s">
        <v>193</v>
      </c>
      <c r="C39" s="120">
        <f>VLOOKUP($B39,$G$2:$H$43,2,FALSE)</f>
        <v>0.05611111111111111</v>
      </c>
      <c r="D39" s="6">
        <f>VLOOKUP($B39,$G$2:$I$43,3,FALSE)</f>
        <v>64</v>
      </c>
      <c r="E39" s="18">
        <v>8</v>
      </c>
      <c r="F39" s="12">
        <v>37</v>
      </c>
      <c r="G39" s="29" t="s">
        <v>152</v>
      </c>
      <c r="H39" s="119">
        <v>0.04521990740740741</v>
      </c>
      <c r="I39" s="14">
        <v>67</v>
      </c>
      <c r="J39" s="91">
        <f t="shared" si="0"/>
        <v>0.014587066905615294</v>
      </c>
      <c r="K39" s="33"/>
      <c r="L39" s="29" t="s">
        <v>193</v>
      </c>
      <c r="M39" s="119">
        <v>0.05611111111111111</v>
      </c>
      <c r="N39" s="1">
        <v>8</v>
      </c>
    </row>
    <row r="40" spans="1:14" ht="12.75" customHeight="1">
      <c r="A40" s="357"/>
      <c r="B40" s="358"/>
      <c r="C40" s="359"/>
      <c r="D40" s="357"/>
      <c r="E40" s="357"/>
      <c r="F40" s="12">
        <v>38</v>
      </c>
      <c r="G40" s="29" t="s">
        <v>174</v>
      </c>
      <c r="H40" s="119">
        <v>0.04670138888888889</v>
      </c>
      <c r="I40" s="14">
        <v>66</v>
      </c>
      <c r="J40" s="91">
        <f t="shared" si="0"/>
        <v>0.015064964157706093</v>
      </c>
      <c r="K40" s="33"/>
      <c r="L40" s="29" t="s">
        <v>190</v>
      </c>
      <c r="M40" s="119">
        <v>0.033715277777777775</v>
      </c>
      <c r="N40" s="1">
        <v>9</v>
      </c>
    </row>
    <row r="41" spans="1:14" ht="12.75" customHeight="1">
      <c r="A41" s="360"/>
      <c r="B41" s="204"/>
      <c r="C41" s="361"/>
      <c r="D41" s="360"/>
      <c r="E41" s="360"/>
      <c r="F41" s="12">
        <v>39</v>
      </c>
      <c r="G41" s="29" t="s">
        <v>32</v>
      </c>
      <c r="H41" s="119">
        <v>0.04863425925925926</v>
      </c>
      <c r="I41" s="14">
        <v>65</v>
      </c>
      <c r="J41" s="91">
        <f t="shared" si="0"/>
        <v>0.01568847072879331</v>
      </c>
      <c r="K41" s="31"/>
      <c r="L41" s="29" t="s">
        <v>191</v>
      </c>
      <c r="M41" s="119">
        <v>0.03523148148148148</v>
      </c>
      <c r="N41" s="1">
        <v>9</v>
      </c>
    </row>
    <row r="42" spans="1:14" ht="12.75" customHeight="1">
      <c r="A42" s="360"/>
      <c r="B42" s="204"/>
      <c r="C42" s="361"/>
      <c r="D42" s="360"/>
      <c r="E42" s="360"/>
      <c r="F42" s="12">
        <v>40</v>
      </c>
      <c r="G42" s="29" t="s">
        <v>193</v>
      </c>
      <c r="H42" s="119">
        <v>0.05611111111111111</v>
      </c>
      <c r="I42" s="14">
        <v>64</v>
      </c>
      <c r="J42" s="91">
        <f t="shared" si="0"/>
        <v>0.018100358422939066</v>
      </c>
      <c r="K42" s="31"/>
      <c r="L42" s="29" t="s">
        <v>192</v>
      </c>
      <c r="M42" s="119">
        <v>0.0352662037037037</v>
      </c>
      <c r="N42" s="1">
        <v>9</v>
      </c>
    </row>
    <row r="43" spans="1:12" ht="12.75" customHeight="1">
      <c r="A43" s="360"/>
      <c r="B43" s="362"/>
      <c r="C43" s="361"/>
      <c r="D43" s="360"/>
      <c r="E43" s="360"/>
      <c r="F43" s="12"/>
      <c r="G43" s="29" t="s">
        <v>102</v>
      </c>
      <c r="H43" s="119" t="s">
        <v>70</v>
      </c>
      <c r="I43" s="14"/>
      <c r="J43" s="91"/>
      <c r="L43" s="355"/>
    </row>
    <row r="44" spans="1:8" ht="10.5" customHeight="1">
      <c r="A44" s="360"/>
      <c r="B44" s="362"/>
      <c r="C44" s="363"/>
      <c r="D44" s="360"/>
      <c r="E44" s="362"/>
      <c r="F44" s="1"/>
      <c r="H44" s="2"/>
    </row>
    <row r="45" spans="1:8" ht="10.5" customHeight="1">
      <c r="A45" s="360"/>
      <c r="B45" s="362"/>
      <c r="C45" s="363"/>
      <c r="D45" s="360"/>
      <c r="E45" s="362"/>
      <c r="F45" s="1"/>
      <c r="H45" s="2"/>
    </row>
    <row r="46" spans="5:8" ht="10.5" customHeight="1">
      <c r="E46" s="1"/>
      <c r="F46" s="1"/>
      <c r="H46" s="2"/>
    </row>
    <row r="47" spans="5:8" ht="10.5" customHeight="1">
      <c r="E47" s="1"/>
      <c r="F47" s="1"/>
      <c r="H47" s="2"/>
    </row>
    <row r="48" spans="5:8" ht="10.5" customHeight="1">
      <c r="E48" s="1"/>
      <c r="F48" s="1"/>
      <c r="H48" s="2"/>
    </row>
    <row r="49" spans="5:8" ht="10.5" customHeight="1">
      <c r="E49" s="1"/>
      <c r="F49" s="1"/>
      <c r="H49" s="2"/>
    </row>
    <row r="50" spans="5:8" ht="10.5" customHeight="1">
      <c r="E50" s="1"/>
      <c r="F50" s="1"/>
      <c r="H50" s="2"/>
    </row>
    <row r="51" spans="5:8" ht="10.5" customHeight="1">
      <c r="E51" s="1"/>
      <c r="F51" s="1"/>
      <c r="H51" s="2"/>
    </row>
    <row r="52" spans="5:8" ht="10.5" customHeight="1">
      <c r="E52" s="1"/>
      <c r="F52" s="1"/>
      <c r="H52" s="2"/>
    </row>
    <row r="53" spans="5:8" ht="10.5" customHeight="1">
      <c r="E53" s="1"/>
      <c r="F53" s="1"/>
      <c r="H53" s="2"/>
    </row>
    <row r="54" spans="5:8" ht="10.5" customHeight="1">
      <c r="E54" s="1"/>
      <c r="F54" s="1"/>
      <c r="H54" s="2"/>
    </row>
    <row r="55" spans="5:8" ht="10.5" customHeight="1">
      <c r="E55" s="1"/>
      <c r="F55" s="1"/>
      <c r="H55" s="2"/>
    </row>
    <row r="56" spans="5:8" ht="10.5" customHeight="1">
      <c r="E56" s="1"/>
      <c r="F56" s="1"/>
      <c r="H56" s="2"/>
    </row>
    <row r="57" spans="5:8" ht="10.5" customHeight="1">
      <c r="E57" s="1"/>
      <c r="F57" s="1"/>
      <c r="H57" s="2"/>
    </row>
    <row r="58" spans="5:8" ht="10.5" customHeight="1">
      <c r="E58" s="1"/>
      <c r="F58" s="1"/>
      <c r="H58" s="2"/>
    </row>
    <row r="59" spans="5:8" ht="10.5" customHeight="1">
      <c r="E59" s="1"/>
      <c r="F59" s="1"/>
      <c r="H59" s="2"/>
    </row>
    <row r="60" spans="5:8" ht="10.5" customHeight="1">
      <c r="E60" s="1"/>
      <c r="F60" s="1"/>
      <c r="H60" s="2"/>
    </row>
    <row r="61" spans="5:8" ht="10.5" customHeight="1">
      <c r="E61" s="1"/>
      <c r="F61" s="1"/>
      <c r="H61" s="2"/>
    </row>
    <row r="62" spans="5:8" ht="10.5" customHeight="1">
      <c r="E62" s="1"/>
      <c r="F62" s="1"/>
      <c r="H62" s="2"/>
    </row>
    <row r="63" spans="5:8" ht="10.5" customHeight="1">
      <c r="E63" s="1"/>
      <c r="F63" s="1"/>
      <c r="H63" s="2"/>
    </row>
    <row r="64" spans="5:8" ht="10.5" customHeight="1">
      <c r="E64" s="1"/>
      <c r="F64" s="1"/>
      <c r="H64" s="2"/>
    </row>
    <row r="65" spans="5:8" ht="10.5" customHeight="1">
      <c r="E65" s="1"/>
      <c r="F65" s="1"/>
      <c r="H65" s="2"/>
    </row>
    <row r="66" spans="5:8" ht="10.5" customHeight="1">
      <c r="E66" s="1"/>
      <c r="F66" s="1"/>
      <c r="H66" s="2"/>
    </row>
    <row r="67" spans="5:8" ht="10.5" customHeight="1">
      <c r="E67" s="1"/>
      <c r="F67" s="1"/>
      <c r="H67" s="2"/>
    </row>
    <row r="68" spans="5:8" ht="10.5" customHeight="1">
      <c r="E68" s="1"/>
      <c r="F68" s="1"/>
      <c r="H68" s="2"/>
    </row>
    <row r="69" spans="5:8" ht="10.5" customHeight="1">
      <c r="E69" s="1"/>
      <c r="F69" s="1"/>
      <c r="H69" s="2"/>
    </row>
    <row r="70" spans="5:8" ht="10.5" customHeight="1">
      <c r="E70" s="1"/>
      <c r="F70" s="1"/>
      <c r="H70" s="2"/>
    </row>
    <row r="71" spans="5:8" ht="10.5" customHeight="1">
      <c r="E71" s="1"/>
      <c r="F71" s="1"/>
      <c r="H71" s="2"/>
    </row>
    <row r="72" spans="5:8" ht="10.5" customHeight="1">
      <c r="E72" s="1"/>
      <c r="F72" s="1"/>
      <c r="H72" s="2"/>
    </row>
    <row r="73" spans="5:8" ht="10.5" customHeight="1">
      <c r="E73" s="1"/>
      <c r="F73" s="1"/>
      <c r="H73" s="2"/>
    </row>
    <row r="74" spans="5:8" ht="10.5" customHeight="1">
      <c r="E74" s="1"/>
      <c r="F74" s="1"/>
      <c r="H74" s="2"/>
    </row>
    <row r="75" spans="5:8" ht="10.5" customHeight="1">
      <c r="E75" s="1"/>
      <c r="F75" s="1"/>
      <c r="H75" s="2"/>
    </row>
    <row r="76" spans="5:8" ht="10.5" customHeight="1">
      <c r="E76" s="1"/>
      <c r="F76" s="1"/>
      <c r="H76" s="2"/>
    </row>
    <row r="77" spans="5:8" ht="10.5" customHeight="1">
      <c r="E77" s="1"/>
      <c r="F77" s="1"/>
      <c r="H77" s="2"/>
    </row>
    <row r="78" spans="5:8" ht="10.5" customHeight="1">
      <c r="E78" s="1"/>
      <c r="F78" s="1"/>
      <c r="H78" s="2"/>
    </row>
    <row r="79" spans="5:8" ht="10.5" customHeight="1">
      <c r="E79" s="1"/>
      <c r="F79" s="1"/>
      <c r="H79" s="2"/>
    </row>
    <row r="80" spans="5:8" ht="10.5" customHeight="1">
      <c r="E80" s="1"/>
      <c r="F80" s="1"/>
      <c r="H80" s="2"/>
    </row>
    <row r="81" spans="5:8" ht="10.5" customHeight="1">
      <c r="E81" s="1"/>
      <c r="F81" s="1"/>
      <c r="H81" s="2"/>
    </row>
    <row r="82" spans="5:8" ht="10.5" customHeight="1">
      <c r="E82" s="1"/>
      <c r="F82" s="1"/>
      <c r="H82" s="2"/>
    </row>
    <row r="83" spans="5:8" ht="10.5" customHeight="1">
      <c r="E83" s="1"/>
      <c r="F83" s="1"/>
      <c r="H83" s="2"/>
    </row>
    <row r="84" spans="5:8" ht="10.5" customHeight="1">
      <c r="E84" s="1"/>
      <c r="F84" s="1"/>
      <c r="H84" s="2"/>
    </row>
    <row r="85" spans="5:8" ht="10.5" customHeight="1">
      <c r="E85" s="1"/>
      <c r="F85" s="1"/>
      <c r="H85" s="2"/>
    </row>
    <row r="86" spans="5:8" ht="10.5" customHeight="1">
      <c r="E86" s="1"/>
      <c r="F86" s="1"/>
      <c r="H86" s="2"/>
    </row>
    <row r="87" spans="5:8" ht="10.5" customHeight="1">
      <c r="E87" s="1"/>
      <c r="F87" s="1"/>
      <c r="H87" s="2"/>
    </row>
    <row r="88" spans="5:8" ht="10.5" customHeight="1">
      <c r="E88" s="1"/>
      <c r="F88" s="1"/>
      <c r="H88" s="2"/>
    </row>
    <row r="89" spans="5:8" ht="10.5" customHeight="1">
      <c r="E89" s="1"/>
      <c r="F89" s="1"/>
      <c r="H89" s="2"/>
    </row>
    <row r="90" spans="5:8" ht="10.5" customHeight="1">
      <c r="E90" s="1"/>
      <c r="F90" s="1"/>
      <c r="H90" s="2"/>
    </row>
    <row r="91" spans="5:8" ht="10.5" customHeight="1">
      <c r="E91" s="1"/>
      <c r="F91" s="1"/>
      <c r="H91" s="2"/>
    </row>
    <row r="92" spans="5:8" ht="10.5" customHeight="1">
      <c r="E92" s="1"/>
      <c r="F92" s="1"/>
      <c r="H92" s="2"/>
    </row>
    <row r="93" spans="5:8" ht="10.5" customHeight="1">
      <c r="E93" s="1"/>
      <c r="F93" s="1"/>
      <c r="H93" s="2"/>
    </row>
    <row r="94" spans="5:8" ht="10.5" customHeight="1">
      <c r="E94" s="1"/>
      <c r="F94" s="1"/>
      <c r="H94" s="2"/>
    </row>
    <row r="95" spans="5:8" ht="10.5" customHeight="1">
      <c r="E95" s="1"/>
      <c r="F95" s="1"/>
      <c r="H95" s="2"/>
    </row>
    <row r="96" spans="5:8" ht="10.5" customHeight="1">
      <c r="E96" s="1"/>
      <c r="F96" s="1"/>
      <c r="H96" s="2"/>
    </row>
    <row r="97" spans="5:8" ht="10.5" customHeight="1">
      <c r="E97" s="1"/>
      <c r="F97" s="1"/>
      <c r="H97" s="2"/>
    </row>
    <row r="98" spans="5:8" ht="10.5" customHeight="1">
      <c r="E98" s="1"/>
      <c r="F98" s="1"/>
      <c r="H98" s="2"/>
    </row>
    <row r="99" spans="5:8" ht="10.5" customHeight="1">
      <c r="E99" s="1"/>
      <c r="F99" s="1"/>
      <c r="H99" s="2"/>
    </row>
    <row r="100" spans="5:8" ht="10.5" customHeight="1">
      <c r="E100" s="1"/>
      <c r="F100" s="1"/>
      <c r="H100" s="2"/>
    </row>
    <row r="101" spans="5:8" ht="10.5" customHeight="1">
      <c r="E101" s="1"/>
      <c r="F101" s="1"/>
      <c r="H101" s="2"/>
    </row>
    <row r="102" spans="5:8" ht="10.5" customHeight="1">
      <c r="E102" s="1"/>
      <c r="F102" s="1"/>
      <c r="H102" s="2"/>
    </row>
    <row r="103" spans="5:8" ht="10.5" customHeight="1">
      <c r="E103" s="1"/>
      <c r="F103" s="1"/>
      <c r="H103" s="2"/>
    </row>
    <row r="104" spans="5:8" ht="10.5" customHeight="1">
      <c r="E104" s="1"/>
      <c r="F104" s="1"/>
      <c r="H104" s="2"/>
    </row>
    <row r="105" spans="5:8" ht="10.5" customHeight="1">
      <c r="E105" s="1"/>
      <c r="F105" s="1"/>
      <c r="H105" s="2"/>
    </row>
    <row r="106" spans="5:8" ht="10.5" customHeight="1">
      <c r="E106" s="1"/>
      <c r="F106" s="1"/>
      <c r="H106" s="2"/>
    </row>
    <row r="107" spans="5:8" ht="10.5" customHeight="1">
      <c r="E107" s="1"/>
      <c r="F107" s="1"/>
      <c r="H107" s="2"/>
    </row>
    <row r="108" spans="5:8" ht="10.5" customHeight="1">
      <c r="E108" s="1"/>
      <c r="F108" s="1"/>
      <c r="H108" s="2"/>
    </row>
    <row r="109" spans="5:8" ht="10.5" customHeight="1">
      <c r="E109" s="1"/>
      <c r="F109" s="1"/>
      <c r="H109" s="2"/>
    </row>
    <row r="110" spans="5:8" ht="10.5" customHeight="1">
      <c r="E110" s="1"/>
      <c r="F110" s="1"/>
      <c r="H110" s="2"/>
    </row>
    <row r="111" spans="5:8" ht="10.5" customHeight="1">
      <c r="E111" s="1"/>
      <c r="F111" s="1"/>
      <c r="H111" s="2"/>
    </row>
    <row r="112" spans="5:8" ht="10.5" customHeight="1">
      <c r="E112" s="1"/>
      <c r="F112" s="1"/>
      <c r="H112" s="2"/>
    </row>
    <row r="113" spans="5:8" ht="10.5" customHeight="1">
      <c r="E113" s="1"/>
      <c r="F113" s="1"/>
      <c r="H113" s="2"/>
    </row>
    <row r="114" spans="5:8" ht="10.5" customHeight="1">
      <c r="E114" s="1"/>
      <c r="F114" s="1"/>
      <c r="H114" s="2"/>
    </row>
    <row r="115" spans="5:8" ht="10.5" customHeight="1">
      <c r="E115" s="1"/>
      <c r="F115" s="1"/>
      <c r="H115" s="2"/>
    </row>
    <row r="116" spans="5:8" ht="10.5" customHeight="1">
      <c r="E116" s="1"/>
      <c r="F116" s="1"/>
      <c r="H116" s="2"/>
    </row>
    <row r="117" spans="5:8" ht="10.5" customHeight="1">
      <c r="E117" s="1"/>
      <c r="F117" s="1"/>
      <c r="H117" s="2"/>
    </row>
    <row r="118" spans="5:8" ht="10.5" customHeight="1">
      <c r="E118" s="1"/>
      <c r="F118" s="1"/>
      <c r="H118" s="2"/>
    </row>
    <row r="119" spans="5:8" ht="10.5" customHeight="1">
      <c r="E119" s="1"/>
      <c r="F119" s="1"/>
      <c r="H119" s="2"/>
    </row>
    <row r="120" spans="5:8" ht="10.5" customHeight="1">
      <c r="E120" s="1"/>
      <c r="F120" s="1"/>
      <c r="H120" s="2"/>
    </row>
    <row r="121" spans="5:8" ht="10.5" customHeight="1">
      <c r="E121" s="1"/>
      <c r="F121" s="1"/>
      <c r="H121" s="2"/>
    </row>
    <row r="122" spans="5:8" ht="10.5" customHeight="1">
      <c r="E122" s="1"/>
      <c r="F122" s="1"/>
      <c r="H122" s="2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Q122"/>
  <sheetViews>
    <sheetView showGridLines="0" showZeros="0" tabSelected="1" zoomScalePageLayoutView="0" workbookViewId="0" topLeftCell="A1">
      <selection activeCell="A110" sqref="A110:A112"/>
    </sheetView>
  </sheetViews>
  <sheetFormatPr defaultColWidth="9.140625" defaultRowHeight="12.75"/>
  <cols>
    <col min="1" max="1" width="6.421875" style="161" bestFit="1" customWidth="1"/>
    <col min="2" max="2" width="24.140625" style="163" bestFit="1" customWidth="1"/>
    <col min="3" max="3" width="6.57421875" style="163" bestFit="1" customWidth="1"/>
    <col min="4" max="4" width="7.140625" style="163" bestFit="1" customWidth="1"/>
    <col min="5" max="5" width="7.140625" style="163" customWidth="1"/>
    <col min="6" max="6" width="5.421875" style="161" customWidth="1"/>
    <col min="7" max="7" width="5.8515625" style="161" customWidth="1"/>
    <col min="8" max="8" width="5.421875" style="161" customWidth="1"/>
    <col min="9" max="9" width="4.00390625" style="161" bestFit="1" customWidth="1"/>
    <col min="10" max="10" width="5.421875" style="161" bestFit="1" customWidth="1"/>
    <col min="11" max="11" width="5.140625" style="161" customWidth="1"/>
    <col min="12" max="12" width="5.00390625" style="161" customWidth="1"/>
    <col min="13" max="13" width="5.421875" style="161" bestFit="1" customWidth="1"/>
    <col min="14" max="14" width="4.421875" style="161" customWidth="1"/>
    <col min="15" max="15" width="4.8515625" style="161" customWidth="1"/>
    <col min="16" max="16" width="7.7109375" style="191" customWidth="1"/>
    <col min="17" max="17" width="3.57421875" style="161" customWidth="1"/>
    <col min="18" max="18" width="1.7109375" style="163" customWidth="1"/>
    <col min="19" max="16384" width="9.140625" style="163" customWidth="1"/>
  </cols>
  <sheetData>
    <row r="1" spans="2:7" ht="16.5" customHeight="1" thickBot="1">
      <c r="B1" s="162" t="s">
        <v>4</v>
      </c>
      <c r="G1" s="164" t="s">
        <v>98</v>
      </c>
    </row>
    <row r="2" spans="1:17" s="167" customFormat="1" ht="12" thickBot="1">
      <c r="A2" s="165" t="s">
        <v>10</v>
      </c>
      <c r="B2" s="166" t="s">
        <v>9</v>
      </c>
      <c r="C2" s="166" t="s">
        <v>2</v>
      </c>
      <c r="D2" s="166" t="s">
        <v>3</v>
      </c>
      <c r="E2" s="166" t="s">
        <v>189</v>
      </c>
      <c r="F2" s="166">
        <v>1</v>
      </c>
      <c r="G2" s="166">
        <v>2</v>
      </c>
      <c r="H2" s="166">
        <v>3</v>
      </c>
      <c r="I2" s="166">
        <v>4</v>
      </c>
      <c r="J2" s="166">
        <v>5</v>
      </c>
      <c r="K2" s="166">
        <v>6</v>
      </c>
      <c r="L2" s="166">
        <v>7</v>
      </c>
      <c r="M2" s="166">
        <v>8</v>
      </c>
      <c r="N2" s="166">
        <v>9</v>
      </c>
      <c r="O2" s="166">
        <v>10</v>
      </c>
      <c r="P2" s="192" t="s">
        <v>8</v>
      </c>
      <c r="Q2" s="193"/>
    </row>
    <row r="3" spans="1:17" ht="12.75" customHeight="1">
      <c r="A3" s="364">
        <v>1</v>
      </c>
      <c r="B3" s="194" t="s">
        <v>67</v>
      </c>
      <c r="C3" s="168">
        <f>COUNTIF(F3:O3,"&gt;0")</f>
        <v>6</v>
      </c>
      <c r="D3" s="168">
        <f>SUM(LARGE(F3:O3,{1,2,3,4,5,6}))</f>
        <v>596</v>
      </c>
      <c r="E3" s="342">
        <f>SUM(F3:O3)/C3</f>
        <v>99.33333333333333</v>
      </c>
      <c r="F3" s="195">
        <f>IF(ISERROR(VLOOKUP(B3,'Race 1'!$H$3:$J$95,3,FALSE)),0,VLOOKUP(B3,'Race 1'!$H$3:$J$95,3,FALSE))</f>
        <v>99</v>
      </c>
      <c r="G3" s="195">
        <f>IF(ISERROR(VLOOKUP(B3,'Race 2'!$H$3:$J$99,3,FALSE)),0,VLOOKUP(B3,'Race 2'!$H$3:$J$99,3,FALSE))</f>
        <v>0</v>
      </c>
      <c r="H3" s="195">
        <f>IF(ISERROR(VLOOKUP(B3,'Race 3'!$G$3:$I$105,3,FALSE)),0,VLOOKUP(B3,'Race 3'!$G$3:$I$105,3,FALSE))</f>
        <v>99</v>
      </c>
      <c r="I3" s="195">
        <f>IF(ISERROR(VLOOKUP(B3,'Race 4'!$H$3:$J$95,3,FALSE)),0,VLOOKUP(B3,'Race 4'!$H$3:$J$95,3,FALSE))</f>
        <v>0</v>
      </c>
      <c r="J3" s="168">
        <f>IF(ISERROR(VLOOKUP(B3,'Race 5'!$G$3:$I$95,3,FALSE)),0,VLOOKUP(B3,'Race 5'!$G$3:$I$95,3,FALSE))</f>
        <v>99</v>
      </c>
      <c r="K3" s="168">
        <f>IF(ISERROR(VLOOKUP(B3,'Race 6'!$G$3:$I$111,3,FALSE)),0,VLOOKUP(B3,'Race 6'!$G$3:$I$111,3,FALSE))</f>
        <v>99</v>
      </c>
      <c r="L3" s="168">
        <f>IF(ISERROR(VLOOKUP($B3,'Race 7'!$G$3:$I$82,3,FALSE)),0,VLOOKUP($B3,'Race 7'!$G$3:$I$82,3,FALSE))</f>
        <v>100</v>
      </c>
      <c r="M3" s="168">
        <f>IF(ISERROR(VLOOKUP($B3,'Race 8'!$G$3:$I$82,3,FALSE)),0,VLOOKUP($B3,'Race 8'!$G$3:$I$82,3,FALSE))</f>
        <v>100</v>
      </c>
      <c r="N3" s="168">
        <f>IF(ISERROR(VLOOKUP($B3,'Race 9'!$G$3:$I$78,3,FALSE)),0,VLOOKUP($B3,'Race 9'!$G$3:$I$78,3,FALSE))</f>
        <v>0</v>
      </c>
      <c r="O3" s="168">
        <f>IF(ISERROR(VLOOKUP($B3,'Race 10'!$G$3:$I$74,3,FALSE)),0,VLOOKUP($B3,'Race 10'!$G$3:$I$74,3,FALSE))</f>
        <v>0</v>
      </c>
      <c r="P3" s="353">
        <v>1</v>
      </c>
      <c r="Q3" s="168">
        <v>1</v>
      </c>
    </row>
    <row r="4" spans="1:17" ht="12" customHeight="1">
      <c r="A4" s="365">
        <v>2</v>
      </c>
      <c r="B4" s="197" t="s">
        <v>23</v>
      </c>
      <c r="C4" s="169">
        <f>COUNTIF(F4:O4,"&gt;0")</f>
        <v>8</v>
      </c>
      <c r="D4" s="169">
        <f>SUM(LARGE(F4:O4,{1,2,3,4,5,6}))</f>
        <v>591</v>
      </c>
      <c r="E4" s="343">
        <f>SUM(F4:O4)/C4</f>
        <v>97.75</v>
      </c>
      <c r="F4" s="198">
        <f>IF(ISERROR(VLOOKUP(B4,'Race 1'!$H$3:$J$95,3,FALSE)),0,VLOOKUP(B4,'Race 1'!$H$3:$J$95,3,FALSE))</f>
        <v>98</v>
      </c>
      <c r="G4" s="198">
        <f>IF(ISERROR(VLOOKUP(B4,'Race 2'!$H$3:$J$99,3,FALSE)),0,VLOOKUP(B4,'Race 2'!$H$3:$J$99,3,FALSE))</f>
        <v>96</v>
      </c>
      <c r="H4" s="198">
        <f>IF(ISERROR(VLOOKUP(B4,'Race 3'!$G$3:$I$105,3,FALSE)),0,VLOOKUP(B4,'Race 3'!$G$3:$I$105,3,FALSE))</f>
        <v>95</v>
      </c>
      <c r="I4" s="198">
        <f>IF(ISERROR(VLOOKUP(B4,'Race 4'!$H$3:$J$95,3,FALSE)),0,VLOOKUP(B4,'Race 4'!$H$3:$J$95,3,FALSE))</f>
        <v>0</v>
      </c>
      <c r="J4" s="169">
        <f>IF(ISERROR(VLOOKUP(B4,'Race 5'!$G$3:$I$95,3,FALSE)),0,VLOOKUP(B4,'Race 5'!$G$3:$I$95,3,FALSE))</f>
        <v>98</v>
      </c>
      <c r="K4" s="169">
        <f>IF(ISERROR(VLOOKUP(B4,'Race 6'!$G$3:$I$111,3,FALSE)),0,VLOOKUP(B4,'Race 6'!$G$3:$I$111,3,FALSE))</f>
        <v>0</v>
      </c>
      <c r="L4" s="169">
        <f>IF(ISERROR(VLOOKUP($B4,'Race 7'!$G$3:$I$82,3,FALSE)),0,VLOOKUP($B4,'Race 7'!$G$3:$I$82,3,FALSE))</f>
        <v>99</v>
      </c>
      <c r="M4" s="169">
        <f>IF(ISERROR(VLOOKUP($B4,'Race 8'!$G$3:$I$82,3,FALSE)),0,VLOOKUP($B4,'Race 8'!$G$3:$I$82,3,FALSE))</f>
        <v>98</v>
      </c>
      <c r="N4" s="169">
        <f>IF(ISERROR(VLOOKUP($B4,'Race 9'!$G$3:$I$78,3,FALSE)),0,VLOOKUP($B4,'Race 9'!$G$3:$I$78,3,FALSE))</f>
        <v>99</v>
      </c>
      <c r="O4" s="169">
        <f>IF(ISERROR(VLOOKUP($B4,'Race 10'!$G$3:$I$74,3,FALSE)),0,VLOOKUP($B4,'Race 10'!$G$3:$I$74,3,FALSE))</f>
        <v>99</v>
      </c>
      <c r="P4" s="354"/>
      <c r="Q4" s="169">
        <v>1</v>
      </c>
    </row>
    <row r="5" spans="1:17" ht="11.25">
      <c r="A5" s="366">
        <v>3</v>
      </c>
      <c r="B5" s="197" t="s">
        <v>96</v>
      </c>
      <c r="C5" s="169">
        <f>COUNTIF(F5:O5,"&gt;0")</f>
        <v>8</v>
      </c>
      <c r="D5" s="169">
        <f>SUM(LARGE(F5:O5,{1,2,3,4,5,6}))</f>
        <v>589</v>
      </c>
      <c r="E5" s="343">
        <f>SUM(F5:O5)/C5</f>
        <v>97.75</v>
      </c>
      <c r="F5" s="198">
        <f>IF(ISERROR(VLOOKUP(B5,'Race 1'!$H$3:$J$95,3,FALSE)),0,VLOOKUP(B5,'Race 1'!$H$3:$J$95,3,FALSE))</f>
        <v>97</v>
      </c>
      <c r="G5" s="198">
        <f>IF(ISERROR(VLOOKUP(B5,'Race 2'!$H$3:$J$99,3,FALSE)),0,VLOOKUP(B5,'Race 2'!$H$3:$J$99,3,FALSE))</f>
        <v>97</v>
      </c>
      <c r="H5" s="198">
        <f>IF(ISERROR(VLOOKUP(B5,'Race 3'!$G$3:$I$105,3,FALSE)),0,VLOOKUP(B5,'Race 3'!$G$3:$I$105,3,FALSE))</f>
        <v>98</v>
      </c>
      <c r="I5" s="198">
        <f>IF(ISERROR(VLOOKUP(B5,'Race 4'!$H$3:$J$95,3,FALSE)),0,VLOOKUP(B5,'Race 4'!$H$3:$J$95,3,FALSE))</f>
        <v>0</v>
      </c>
      <c r="J5" s="169">
        <f>IF(ISERROR(VLOOKUP(B5,'Race 5'!$G$3:$I$95,3,FALSE)),0,VLOOKUP(B5,'Race 5'!$G$3:$I$95,3,FALSE))</f>
        <v>97</v>
      </c>
      <c r="K5" s="169">
        <f>IF(ISERROR(VLOOKUP(B5,'Race 6'!$G$3:$I$111,3,FALSE)),0,VLOOKUP(B5,'Race 6'!$G$3:$I$111,3,FALSE))</f>
        <v>0</v>
      </c>
      <c r="L5" s="169">
        <f>IF(ISERROR(VLOOKUP($B5,'Race 7'!$G$3:$I$82,3,FALSE)),0,VLOOKUP($B5,'Race 7'!$G$3:$I$82,3,FALSE))</f>
        <v>97</v>
      </c>
      <c r="M5" s="169">
        <f>IF(ISERROR(VLOOKUP($B5,'Race 8'!$G$3:$I$82,3,FALSE)),0,VLOOKUP($B5,'Race 8'!$G$3:$I$82,3,FALSE))</f>
        <v>96</v>
      </c>
      <c r="N5" s="169">
        <f>IF(ISERROR(VLOOKUP($B5,'Race 9'!$G$3:$I$78,3,FALSE)),0,VLOOKUP($B5,'Race 9'!$G$3:$I$78,3,FALSE))</f>
        <v>100</v>
      </c>
      <c r="O5" s="169">
        <f>IF(ISERROR(VLOOKUP($B5,'Race 10'!$G$3:$I$74,3,FALSE)),0,VLOOKUP($B5,'Race 10'!$G$3:$I$74,3,FALSE))</f>
        <v>100</v>
      </c>
      <c r="P5" s="354"/>
      <c r="Q5" s="169">
        <v>1</v>
      </c>
    </row>
    <row r="6" spans="1:17" ht="11.25">
      <c r="A6" s="169">
        <v>4</v>
      </c>
      <c r="B6" s="197" t="s">
        <v>72</v>
      </c>
      <c r="C6" s="169">
        <f>COUNTIF(F6:O6,"&gt;0")</f>
        <v>6</v>
      </c>
      <c r="D6" s="169">
        <f>SUM(LARGE(F6:O6,{1,2,3,4,5,6}))</f>
        <v>584</v>
      </c>
      <c r="E6" s="343">
        <f>SUM(F6:O6)/C6</f>
        <v>97.33333333333333</v>
      </c>
      <c r="F6" s="198">
        <f>IF(ISERROR(VLOOKUP(B6,'Race 1'!$H$3:$J$95,3,FALSE)),0,VLOOKUP(B6,'Race 1'!$H$3:$J$95,3,FALSE))</f>
        <v>0</v>
      </c>
      <c r="G6" s="198">
        <f>IF(ISERROR(VLOOKUP(B6,'Race 2'!$H$3:$J$99,3,FALSE)),0,VLOOKUP(B6,'Race 2'!$H$3:$J$99,3,FALSE))</f>
        <v>98</v>
      </c>
      <c r="H6" s="198">
        <f>IF(ISERROR(VLOOKUP(B6,'Race 3'!$G$3:$I$105,3,FALSE)),0,VLOOKUP(B6,'Race 3'!$G$3:$I$105,3,FALSE))</f>
        <v>97</v>
      </c>
      <c r="I6" s="198">
        <f>IF(ISERROR(VLOOKUP(B6,'Race 4'!$H$3:$J$95,3,FALSE)),0,VLOOKUP(B6,'Race 4'!$H$3:$J$95,3,FALSE))</f>
        <v>0</v>
      </c>
      <c r="J6" s="169">
        <f>IF(ISERROR(VLOOKUP(B6,'Race 5'!$G$3:$I$95,3,FALSE)),0,VLOOKUP(B6,'Race 5'!$G$3:$I$95,3,FALSE))</f>
        <v>96</v>
      </c>
      <c r="K6" s="169">
        <f>IF(ISERROR(VLOOKUP(B6,'Race 6'!$G$3:$I$111,3,FALSE)),0,VLOOKUP(B6,'Race 6'!$G$3:$I$111,3,FALSE))</f>
        <v>98</v>
      </c>
      <c r="L6" s="169">
        <f>IF(ISERROR(VLOOKUP($B6,'Race 7'!$G$3:$I$82,3,FALSE)),0,VLOOKUP($B6,'Race 7'!$G$3:$I$82,3,FALSE))</f>
        <v>98</v>
      </c>
      <c r="M6" s="169">
        <f>IF(ISERROR(VLOOKUP($B6,'Race 8'!$G$3:$I$82,3,FALSE)),0,VLOOKUP($B6,'Race 8'!$G$3:$I$82,3,FALSE))</f>
        <v>97</v>
      </c>
      <c r="N6" s="169">
        <f>IF(ISERROR(VLOOKUP($B6,'Race 9'!$G$3:$I$78,3,FALSE)),0,VLOOKUP($B6,'Race 9'!$G$3:$I$78,3,FALSE))</f>
        <v>0</v>
      </c>
      <c r="O6" s="169">
        <f>IF(ISERROR(VLOOKUP($B6,'Race 10'!$G$3:$I$74,3,FALSE)),0,VLOOKUP($B6,'Race 10'!$G$3:$I$74,3,FALSE))</f>
        <v>0</v>
      </c>
      <c r="P6" s="354"/>
      <c r="Q6" s="169">
        <v>1</v>
      </c>
    </row>
    <row r="7" spans="1:17" ht="11.25">
      <c r="A7" s="196">
        <v>5</v>
      </c>
      <c r="B7" s="197" t="s">
        <v>35</v>
      </c>
      <c r="C7" s="169">
        <f>COUNTIF(F7:O7,"&gt;0")</f>
        <v>5</v>
      </c>
      <c r="D7" s="169">
        <f>SUM(LARGE(F7:O7,{1,2,3,4,5,6}))</f>
        <v>477</v>
      </c>
      <c r="E7" s="343">
        <f>SUM(F7:O7)/C7</f>
        <v>95.4</v>
      </c>
      <c r="F7" s="198">
        <f>IF(ISERROR(VLOOKUP(B7,'Race 1'!$H$3:$J$95,3,FALSE)),0,VLOOKUP(B7,'Race 1'!$H$3:$J$95,3,FALSE))</f>
        <v>96</v>
      </c>
      <c r="G7" s="198">
        <f>IF(ISERROR(VLOOKUP(B7,'Race 2'!$H$3:$J$99,3,FALSE)),0,VLOOKUP(B7,'Race 2'!$H$3:$J$99,3,FALSE))</f>
        <v>0</v>
      </c>
      <c r="H7" s="198">
        <f>IF(ISERROR(VLOOKUP(B7,'Race 3'!$G$3:$I$105,3,FALSE)),0,VLOOKUP(B7,'Race 3'!$G$3:$I$105,3,FALSE))</f>
        <v>0</v>
      </c>
      <c r="I7" s="198">
        <f>IF(ISERROR(VLOOKUP(B7,'Race 4'!$H$3:$J$95,3,FALSE)),0,VLOOKUP(B7,'Race 4'!$H$3:$J$95,3,FALSE))</f>
        <v>0</v>
      </c>
      <c r="J7" s="169">
        <f>IF(ISERROR(VLOOKUP(B7,'Race 5'!$G$3:$I$95,3,FALSE)),0,VLOOKUP(B7,'Race 5'!$G$3:$I$95,3,FALSE))</f>
        <v>94</v>
      </c>
      <c r="K7" s="169">
        <f>IF(ISERROR(VLOOKUP(B7,'Race 6'!$G$3:$I$111,3,FALSE)),0,VLOOKUP(B7,'Race 6'!$G$3:$I$111,3,FALSE))</f>
        <v>0</v>
      </c>
      <c r="L7" s="169">
        <f>IF(ISERROR(VLOOKUP($B7,'Race 7'!$G$3:$I$82,3,FALSE)),0,VLOOKUP($B7,'Race 7'!$G$3:$I$82,3,FALSE))</f>
        <v>95</v>
      </c>
      <c r="M7" s="169">
        <f>IF(ISERROR(VLOOKUP($B7,'Race 8'!$G$3:$I$82,3,FALSE)),0,VLOOKUP($B7,'Race 8'!$G$3:$I$82,3,FALSE))</f>
        <v>94</v>
      </c>
      <c r="N7" s="169">
        <f>IF(ISERROR(VLOOKUP($B7,'Race 9'!$G$3:$I$78,3,FALSE)),0,VLOOKUP($B7,'Race 9'!$G$3:$I$78,3,FALSE))</f>
        <v>98</v>
      </c>
      <c r="O7" s="169">
        <f>IF(ISERROR(VLOOKUP($B7,'Race 10'!$G$3:$I$74,3,FALSE)),0,VLOOKUP($B7,'Race 10'!$G$3:$I$74,3,FALSE))</f>
        <v>0</v>
      </c>
      <c r="P7" s="354"/>
      <c r="Q7" s="169">
        <v>1</v>
      </c>
    </row>
    <row r="8" spans="1:17" ht="11.25">
      <c r="A8" s="196">
        <v>6</v>
      </c>
      <c r="B8" s="197" t="s">
        <v>134</v>
      </c>
      <c r="C8" s="169">
        <f>COUNTIF(F8:O8,"&gt;0")</f>
        <v>3</v>
      </c>
      <c r="D8" s="169">
        <f>SUM(LARGE(F8:O8,{1,2,3,4,5,6}))</f>
        <v>297</v>
      </c>
      <c r="E8" s="343">
        <f>SUM(F8:O8)/C8</f>
        <v>99</v>
      </c>
      <c r="F8" s="198">
        <f>IF(ISERROR(VLOOKUP(B8,'Race 1'!$H$3:$J$95,3,FALSE)),0,VLOOKUP(B8,'Race 1'!$H$3:$J$95,3,FALSE))</f>
        <v>0</v>
      </c>
      <c r="G8" s="198">
        <f>IF(ISERROR(VLOOKUP(B8,'Race 2'!$H$3:$J$99,3,FALSE)),0,VLOOKUP(B8,'Race 2'!$H$3:$J$99,3,FALSE))</f>
        <v>0</v>
      </c>
      <c r="H8" s="198">
        <f>IF(ISERROR(VLOOKUP(B8,'Race 3'!$G$3:$I$105,3,FALSE)),0,VLOOKUP(B8,'Race 3'!$G$3:$I$105,3,FALSE))</f>
        <v>100</v>
      </c>
      <c r="I8" s="198">
        <f>IF(ISERROR(VLOOKUP(B8,'Race 4'!$H$3:$J$95,3,FALSE)),0,VLOOKUP(B8,'Race 4'!$H$3:$J$95,3,FALSE))</f>
        <v>0</v>
      </c>
      <c r="J8" s="169">
        <f>IF(ISERROR(VLOOKUP(B8,'Race 5'!$G$3:$I$95,3,FALSE)),0,VLOOKUP(B8,'Race 5'!$G$3:$I$95,3,FALSE))</f>
        <v>100</v>
      </c>
      <c r="K8" s="169">
        <f>IF(ISERROR(VLOOKUP(B8,'Race 6'!$G$3:$I$111,3,FALSE)),0,VLOOKUP(B8,'Race 6'!$G$3:$I$111,3,FALSE))</f>
        <v>97</v>
      </c>
      <c r="L8" s="169">
        <f>IF(ISERROR(VLOOKUP($B8,'Race 7'!$G$3:$I$82,3,FALSE)),0,VLOOKUP($B8,'Race 7'!$G$3:$I$82,3,FALSE))</f>
        <v>0</v>
      </c>
      <c r="M8" s="169">
        <f>IF(ISERROR(VLOOKUP($B8,'Race 8'!$G$3:$I$82,3,FALSE)),0,VLOOKUP($B8,'Race 8'!$G$3:$I$82,3,FALSE))</f>
        <v>0</v>
      </c>
      <c r="N8" s="169">
        <f>IF(ISERROR(VLOOKUP($B8,'Race 9'!$G$3:$I$78,3,FALSE)),0,VLOOKUP($B8,'Race 9'!$G$3:$I$78,3,FALSE))</f>
        <v>0</v>
      </c>
      <c r="O8" s="169">
        <f>IF(ISERROR(VLOOKUP($B8,'Race 10'!$G$3:$I$74,3,FALSE)),0,VLOOKUP($B8,'Race 10'!$G$3:$I$74,3,FALSE))</f>
        <v>0</v>
      </c>
      <c r="P8" s="354"/>
      <c r="Q8" s="169">
        <v>1</v>
      </c>
    </row>
    <row r="9" spans="1:17" ht="11.25">
      <c r="A9" s="196">
        <v>7</v>
      </c>
      <c r="B9" s="197" t="s">
        <v>44</v>
      </c>
      <c r="C9" s="169">
        <f>COUNTIF(F9:O9,"&gt;0")</f>
        <v>3</v>
      </c>
      <c r="D9" s="169">
        <f>SUM(LARGE(F9:O9,{1,2,3,4,5,6}))</f>
        <v>294</v>
      </c>
      <c r="E9" s="343">
        <f>SUM(F9:O9)/C9</f>
        <v>98</v>
      </c>
      <c r="F9" s="198">
        <f>IF(ISERROR(VLOOKUP(B9,'Race 1'!$H$3:$J$95,3,FALSE)),0,VLOOKUP(B9,'Race 1'!$H$3:$J$95,3,FALSE))</f>
        <v>0</v>
      </c>
      <c r="G9" s="198">
        <f>IF(ISERROR(VLOOKUP(B9,'Race 2'!$H$3:$J$99,3,FALSE)),0,VLOOKUP(B9,'Race 2'!$H$3:$J$99,3,FALSE))</f>
        <v>99</v>
      </c>
      <c r="H9" s="198">
        <f>IF(ISERROR(VLOOKUP(B9,'Race 3'!$G$3:$I$105,3,FALSE)),0,VLOOKUP(B9,'Race 3'!$G$3:$I$105,3,FALSE))</f>
        <v>96</v>
      </c>
      <c r="I9" s="198">
        <f>IF(ISERROR(VLOOKUP(B9,'Race 4'!$H$3:$J$95,3,FALSE)),0,VLOOKUP(B9,'Race 4'!$H$3:$J$95,3,FALSE))</f>
        <v>0</v>
      </c>
      <c r="J9" s="169">
        <f>IF(ISERROR(VLOOKUP(B9,'Race 5'!$G$3:$I$95,3,FALSE)),0,VLOOKUP(B9,'Race 5'!$G$3:$I$95,3,FALSE))</f>
        <v>0</v>
      </c>
      <c r="K9" s="169">
        <f>IF(ISERROR(VLOOKUP(B9,'Race 6'!$G$3:$I$111,3,FALSE)),0,VLOOKUP(B9,'Race 6'!$G$3:$I$111,3,FALSE))</f>
        <v>0</v>
      </c>
      <c r="L9" s="169">
        <f>IF(ISERROR(VLOOKUP($B9,'Race 7'!$G$3:$I$82,3,FALSE)),0,VLOOKUP($B9,'Race 7'!$G$3:$I$82,3,FALSE))</f>
        <v>0</v>
      </c>
      <c r="M9" s="169">
        <f>IF(ISERROR(VLOOKUP($B9,'Race 8'!$G$3:$I$82,3,FALSE)),0,VLOOKUP($B9,'Race 8'!$G$3:$I$82,3,FALSE))</f>
        <v>99</v>
      </c>
      <c r="N9" s="169">
        <f>IF(ISERROR(VLOOKUP($B9,'Race 9'!$G$3:$I$78,3,FALSE)),0,VLOOKUP($B9,'Race 9'!$G$3:$I$78,3,FALSE))</f>
        <v>0</v>
      </c>
      <c r="O9" s="169">
        <f>IF(ISERROR(VLOOKUP($B9,'Race 10'!$G$3:$I$74,3,FALSE)),0,VLOOKUP($B9,'Race 10'!$G$3:$I$74,3,FALSE))</f>
        <v>0</v>
      </c>
      <c r="P9" s="354"/>
      <c r="Q9" s="169">
        <v>1</v>
      </c>
    </row>
    <row r="10" spans="1:17" ht="11.25">
      <c r="A10" s="196">
        <v>8</v>
      </c>
      <c r="B10" s="197" t="s">
        <v>57</v>
      </c>
      <c r="C10" s="169">
        <f>COUNTIF(F10:O10,"&gt;0")</f>
        <v>3</v>
      </c>
      <c r="D10" s="169">
        <f>SUM(LARGE(F10:O10,{1,2,3,4,5,6}))</f>
        <v>286</v>
      </c>
      <c r="E10" s="343">
        <f>SUM(F10:O10)/C10</f>
        <v>95.33333333333333</v>
      </c>
      <c r="F10" s="198">
        <f>IF(ISERROR(VLOOKUP(B10,'Race 1'!$H$3:$J$95,3,FALSE)),0,VLOOKUP(B10,'Race 1'!$H$3:$J$95,3,FALSE))</f>
        <v>95</v>
      </c>
      <c r="G10" s="198">
        <f>IF(ISERROR(VLOOKUP(B10,'Race 2'!$H$3:$J$99,3,FALSE)),0,VLOOKUP(B10,'Race 2'!$H$3:$J$99,3,FALSE))</f>
        <v>0</v>
      </c>
      <c r="H10" s="198">
        <f>IF(ISERROR(VLOOKUP(B10,'Race 3'!$G$3:$I$105,3,FALSE)),0,VLOOKUP(B10,'Race 3'!$G$3:$I$105,3,FALSE))</f>
        <v>0</v>
      </c>
      <c r="I10" s="198">
        <f>IF(ISERROR(VLOOKUP(B10,'Race 4'!$H$3:$J$95,3,FALSE)),0,VLOOKUP(B10,'Race 4'!$H$3:$J$95,3,FALSE))</f>
        <v>0</v>
      </c>
      <c r="J10" s="169">
        <f>IF(ISERROR(VLOOKUP(B10,'Race 5'!$G$3:$I$95,3,FALSE)),0,VLOOKUP(B10,'Race 5'!$G$3:$I$95,3,FALSE))</f>
        <v>95</v>
      </c>
      <c r="K10" s="169">
        <f>IF(ISERROR(VLOOKUP(B10,'Race 6'!$G$3:$I$111,3,FALSE)),0,VLOOKUP(B10,'Race 6'!$G$3:$I$111,3,FALSE))</f>
        <v>96</v>
      </c>
      <c r="L10" s="169">
        <f>IF(ISERROR(VLOOKUP($B10,'Race 7'!$G$3:$I$82,3,FALSE)),0,VLOOKUP($B10,'Race 7'!$G$3:$I$82,3,FALSE))</f>
        <v>0</v>
      </c>
      <c r="M10" s="169">
        <f>IF(ISERROR(VLOOKUP($B10,'Race 8'!$G$3:$I$82,3,FALSE)),0,VLOOKUP($B10,'Race 8'!$G$3:$I$82,3,FALSE))</f>
        <v>0</v>
      </c>
      <c r="N10" s="169">
        <f>IF(ISERROR(VLOOKUP($B10,'Race 9'!$G$3:$I$78,3,FALSE)),0,VLOOKUP($B10,'Race 9'!$G$3:$I$78,3,FALSE))</f>
        <v>0</v>
      </c>
      <c r="O10" s="169">
        <f>IF(ISERROR(VLOOKUP($B10,'Race 10'!$G$3:$I$74,3,FALSE)),0,VLOOKUP($B10,'Race 10'!$G$3:$I$74,3,FALSE))</f>
        <v>0</v>
      </c>
      <c r="P10" s="354"/>
      <c r="Q10" s="169">
        <v>1</v>
      </c>
    </row>
    <row r="11" spans="1:17" ht="11.25">
      <c r="A11" s="196">
        <v>9</v>
      </c>
      <c r="B11" s="197" t="s">
        <v>89</v>
      </c>
      <c r="C11" s="169">
        <f>COUNTIF(F11:O11,"&gt;0")</f>
        <v>3</v>
      </c>
      <c r="D11" s="169">
        <f>SUM(LARGE(F11:O11,{1,2,3,4,5,6}))</f>
        <v>278</v>
      </c>
      <c r="E11" s="343">
        <f>SUM(F11:O11)/C11</f>
        <v>92.66666666666667</v>
      </c>
      <c r="F11" s="198">
        <f>IF(ISERROR(VLOOKUP(B11,'Race 1'!$H$3:$J$95,3,FALSE)),0,VLOOKUP(B11,'Race 1'!$H$3:$J$95,3,FALSE))</f>
        <v>0</v>
      </c>
      <c r="G11" s="198">
        <f>IF(ISERROR(VLOOKUP(B11,'Race 2'!$H$3:$J$99,3,FALSE)),0,VLOOKUP(B11,'Race 2'!$H$3:$J$99,3,FALSE))</f>
        <v>0</v>
      </c>
      <c r="H11" s="198">
        <f>IF(ISERROR(VLOOKUP(B11,'Race 3'!$G$3:$I$105,3,FALSE)),0,VLOOKUP(B11,'Race 3'!$G$3:$I$105,3,FALSE))</f>
        <v>0</v>
      </c>
      <c r="I11" s="198">
        <f>IF(ISERROR(VLOOKUP(B11,'Race 4'!$H$3:$J$95,3,FALSE)),0,VLOOKUP(B11,'Race 4'!$H$3:$J$95,3,FALSE))</f>
        <v>0</v>
      </c>
      <c r="J11" s="169">
        <f>IF(ISERROR(VLOOKUP(B11,'Race 5'!$G$3:$I$95,3,FALSE)),0,VLOOKUP(B11,'Race 5'!$G$3:$I$95,3,FALSE))</f>
        <v>88</v>
      </c>
      <c r="K11" s="169">
        <f>IF(ISERROR(VLOOKUP(B11,'Race 6'!$G$3:$I$111,3,FALSE)),0,VLOOKUP(B11,'Race 6'!$G$3:$I$111,3,FALSE))</f>
        <v>93</v>
      </c>
      <c r="L11" s="169">
        <f>IF(ISERROR(VLOOKUP($B11,'Race 7'!$G$3:$I$82,3,FALSE)),0,VLOOKUP($B11,'Race 7'!$G$3:$I$82,3,FALSE))</f>
        <v>0</v>
      </c>
      <c r="M11" s="169">
        <f>IF(ISERROR(VLOOKUP($B11,'Race 8'!$G$3:$I$82,3,FALSE)),0,VLOOKUP($B11,'Race 8'!$G$3:$I$82,3,FALSE))</f>
        <v>0</v>
      </c>
      <c r="N11" s="169">
        <f>IF(ISERROR(VLOOKUP($B11,'Race 9'!$G$3:$I$78,3,FALSE)),0,VLOOKUP($B11,'Race 9'!$G$3:$I$78,3,FALSE))</f>
        <v>0</v>
      </c>
      <c r="O11" s="169">
        <f>IF(ISERROR(VLOOKUP($B11,'Race 10'!$G$3:$I$74,3,FALSE)),0,VLOOKUP($B11,'Race 10'!$G$3:$I$74,3,FALSE))</f>
        <v>97</v>
      </c>
      <c r="P11" s="354"/>
      <c r="Q11" s="169">
        <v>1</v>
      </c>
    </row>
    <row r="12" spans="1:17" ht="11.25">
      <c r="A12" s="196">
        <v>10</v>
      </c>
      <c r="B12" s="197" t="s">
        <v>71</v>
      </c>
      <c r="C12" s="169">
        <f>COUNTIF(F12:O12,"&gt;0")</f>
        <v>2</v>
      </c>
      <c r="D12" s="169">
        <f>SUM(LARGE(F12:O12,{1,2,3,4,5,6}))</f>
        <v>200</v>
      </c>
      <c r="E12" s="343">
        <f>SUM(F12:O12)/C12</f>
        <v>100</v>
      </c>
      <c r="F12" s="198">
        <f>IF(ISERROR(VLOOKUP(B12,'Race 1'!$H$3:$J$95,3,FALSE)),0,VLOOKUP(B12,'Race 1'!$H$3:$J$95,3,FALSE))</f>
        <v>100</v>
      </c>
      <c r="G12" s="198">
        <f>IF(ISERROR(VLOOKUP(B12,'Race 2'!$H$3:$J$99,3,FALSE)),0,VLOOKUP(B12,'Race 2'!$H$3:$J$99,3,FALSE))</f>
        <v>100</v>
      </c>
      <c r="H12" s="198">
        <f>IF(ISERROR(VLOOKUP(B12,'Race 3'!$G$3:$I$105,3,FALSE)),0,VLOOKUP(B12,'Race 3'!$G$3:$I$105,3,FALSE))</f>
        <v>0</v>
      </c>
      <c r="I12" s="198">
        <f>IF(ISERROR(VLOOKUP(B12,'Race 4'!$H$3:$J$95,3,FALSE)),0,VLOOKUP(B12,'Race 4'!$H$3:$J$95,3,FALSE))</f>
        <v>0</v>
      </c>
      <c r="J12" s="169">
        <f>IF(ISERROR(VLOOKUP(B12,'Race 5'!$G$3:$I$95,3,FALSE)),0,VLOOKUP(B12,'Race 5'!$G$3:$I$95,3,FALSE))</f>
        <v>0</v>
      </c>
      <c r="K12" s="169">
        <f>IF(ISERROR(VLOOKUP(B12,'Race 6'!$G$3:$I$111,3,FALSE)),0,VLOOKUP(B12,'Race 6'!$G$3:$I$111,3,FALSE))</f>
        <v>0</v>
      </c>
      <c r="L12" s="169">
        <f>IF(ISERROR(VLOOKUP($B12,'Race 7'!$G$3:$I$82,3,FALSE)),0,VLOOKUP($B12,'Race 7'!$G$3:$I$82,3,FALSE))</f>
        <v>0</v>
      </c>
      <c r="M12" s="169">
        <f>IF(ISERROR(VLOOKUP($B12,'Race 8'!$G$3:$I$82,3,FALSE)),0,VLOOKUP($B12,'Race 8'!$G$3:$I$82,3,FALSE))</f>
        <v>0</v>
      </c>
      <c r="N12" s="169">
        <f>IF(ISERROR(VLOOKUP($B12,'Race 9'!$G$3:$I$78,3,FALSE)),0,VLOOKUP($B12,'Race 9'!$G$3:$I$78,3,FALSE))</f>
        <v>0</v>
      </c>
      <c r="O12" s="169">
        <f>IF(ISERROR(VLOOKUP($B12,'Race 10'!$G$3:$I$74,3,FALSE)),0,VLOOKUP($B12,'Race 10'!$G$3:$I$74,3,FALSE))</f>
        <v>0</v>
      </c>
      <c r="P12" s="354"/>
      <c r="Q12" s="169">
        <v>1</v>
      </c>
    </row>
    <row r="13" spans="1:17" ht="12" thickBot="1">
      <c r="A13" s="196">
        <v>11</v>
      </c>
      <c r="B13" s="197" t="s">
        <v>93</v>
      </c>
      <c r="C13" s="169">
        <f>COUNTIF(F13:O13,"&gt;0")</f>
        <v>1</v>
      </c>
      <c r="D13" s="169">
        <f>SUM(LARGE(F13:O13,{1,2,3,4,5,6}))</f>
        <v>100</v>
      </c>
      <c r="E13" s="344">
        <f>SUM(F13:O13)/C13</f>
        <v>100</v>
      </c>
      <c r="F13" s="198">
        <f>IF(ISERROR(VLOOKUP(B13,'Race 1'!$H$3:$J$95,3,FALSE)),0,VLOOKUP(B13,'Race 1'!$H$3:$J$95,3,FALSE))</f>
        <v>0</v>
      </c>
      <c r="G13" s="198">
        <f>IF(ISERROR(VLOOKUP(B13,'Race 2'!$H$3:$J$99,3,FALSE)),0,VLOOKUP(B13,'Race 2'!$H$3:$J$99,3,FALSE))</f>
        <v>0</v>
      </c>
      <c r="H13" s="198">
        <f>IF(ISERROR(VLOOKUP(B13,'Race 3'!$G$3:$I$105,3,FALSE)),0,VLOOKUP(B13,'Race 3'!$G$3:$I$105,3,FALSE))</f>
        <v>0</v>
      </c>
      <c r="I13" s="198">
        <f>IF(ISERROR(VLOOKUP(B13,'Race 4'!$H$3:$J$95,3,FALSE)),0,VLOOKUP(B13,'Race 4'!$H$3:$J$95,3,FALSE))</f>
        <v>0</v>
      </c>
      <c r="J13" s="169">
        <f>IF(ISERROR(VLOOKUP(B13,'Race 5'!$G$3:$I$95,3,FALSE)),0,VLOOKUP(B13,'Race 5'!$G$3:$I$95,3,FALSE))</f>
        <v>0</v>
      </c>
      <c r="K13" s="169">
        <f>IF(ISERROR(VLOOKUP(B13,'Race 6'!$G$3:$I$111,3,FALSE)),0,VLOOKUP(B13,'Race 6'!$G$3:$I$111,3,FALSE))</f>
        <v>100</v>
      </c>
      <c r="L13" s="169">
        <f>IF(ISERROR(VLOOKUP($B13,'Race 7'!$G$3:$I$82,3,FALSE)),0,VLOOKUP($B13,'Race 7'!$G$3:$I$82,3,FALSE))</f>
        <v>0</v>
      </c>
      <c r="M13" s="169">
        <f>IF(ISERROR(VLOOKUP($B13,'Race 8'!$G$3:$I$82,3,FALSE)),0,VLOOKUP($B13,'Race 8'!$G$3:$I$82,3,FALSE))</f>
        <v>0</v>
      </c>
      <c r="N13" s="169">
        <f>IF(ISERROR(VLOOKUP($B13,'Race 9'!$G$3:$I$78,3,FALSE)),0,VLOOKUP($B13,'Race 9'!$G$3:$I$78,3,FALSE))</f>
        <v>0</v>
      </c>
      <c r="O13" s="169">
        <f>IF(ISERROR(VLOOKUP($B13,'Race 10'!$G$3:$I$74,3,FALSE)),0,VLOOKUP($B13,'Race 10'!$G$3:$I$74,3,FALSE))</f>
        <v>0</v>
      </c>
      <c r="P13" s="354"/>
      <c r="Q13" s="169">
        <v>1</v>
      </c>
    </row>
    <row r="14" spans="1:17" ht="11.25">
      <c r="A14" s="364">
        <v>1</v>
      </c>
      <c r="B14" s="194" t="s">
        <v>90</v>
      </c>
      <c r="C14" s="168">
        <f>COUNTIF(F14:O14,"&gt;0")</f>
        <v>7</v>
      </c>
      <c r="D14" s="168">
        <f>SUM(LARGE(F14:O14,{1,2,3,4,5,6}))</f>
        <v>546</v>
      </c>
      <c r="E14" s="342">
        <f>SUM(F14:O14)/C14</f>
        <v>90.57142857142857</v>
      </c>
      <c r="F14" s="195">
        <f>IF(ISERROR(VLOOKUP(B14,'Race 1'!$H$3:$J$95,3,FALSE)),0,VLOOKUP(B14,'Race 1'!$H$3:$J$95,3,FALSE))</f>
        <v>94</v>
      </c>
      <c r="G14" s="195">
        <f>IF(ISERROR(VLOOKUP(B14,'Race 2'!$H$3:$J$99,3,FALSE)),0,VLOOKUP(B14,'Race 2'!$H$3:$J$99,3,FALSE))</f>
        <v>89</v>
      </c>
      <c r="H14" s="195">
        <f>IF(ISERROR(VLOOKUP(B14,'Race 3'!$G$3:$I$105,3,FALSE)),0,VLOOKUP(B14,'Race 3'!$G$3:$I$105,3,FALSE))</f>
        <v>89</v>
      </c>
      <c r="I14" s="195">
        <f>IF(ISERROR(VLOOKUP(B14,'Race 4'!$H$3:$J$95,3,FALSE)),0,VLOOKUP(B14,'Race 4'!$H$3:$J$95,3,FALSE))</f>
        <v>0</v>
      </c>
      <c r="J14" s="168">
        <f>IF(ISERROR(VLOOKUP(B14,'Race 5'!$G$3:$I$95,3,FALSE)),0,VLOOKUP(B14,'Race 5'!$G$3:$I$95,3,FALSE))</f>
        <v>0</v>
      </c>
      <c r="K14" s="168">
        <f>IF(ISERROR(VLOOKUP(B14,'Race 6'!$G$3:$I$111,3,FALSE)),0,VLOOKUP(B14,'Race 6'!$G$3:$I$111,3,FALSE))</f>
        <v>92</v>
      </c>
      <c r="L14" s="168">
        <f>IF(ISERROR(VLOOKUP($B14,'Race 7'!$G$3:$I$82,3,FALSE)),0,VLOOKUP($B14,'Race 7'!$G$3:$I$82,3,FALSE))</f>
        <v>91</v>
      </c>
      <c r="M14" s="168">
        <f>IF(ISERROR(VLOOKUP($B14,'Race 8'!$G$3:$I$82,3,FALSE)),0,VLOOKUP($B14,'Race 8'!$G$3:$I$82,3,FALSE))</f>
        <v>88</v>
      </c>
      <c r="N14" s="168">
        <f>IF(ISERROR(VLOOKUP($B14,'Race 9'!$G$3:$I$78,3,FALSE)),0,VLOOKUP($B14,'Race 9'!$G$3:$I$78,3,FALSE))</f>
        <v>91</v>
      </c>
      <c r="O14" s="168">
        <f>IF(ISERROR(VLOOKUP($B14,'Race 10'!$G$3:$I$74,3,FALSE)),0,VLOOKUP($B14,'Race 10'!$G$3:$I$74,3,FALSE))</f>
        <v>0</v>
      </c>
      <c r="P14" s="353">
        <v>2</v>
      </c>
      <c r="Q14" s="168">
        <v>2</v>
      </c>
    </row>
    <row r="15" spans="1:17" ht="11.25">
      <c r="A15" s="365">
        <v>2</v>
      </c>
      <c r="B15" s="197" t="s">
        <v>124</v>
      </c>
      <c r="C15" s="169">
        <f>COUNTIF(F15:O15,"&gt;0")</f>
        <v>6</v>
      </c>
      <c r="D15" s="169">
        <f>SUM(LARGE(F15:O15,{1,2,3,4,5,6}))</f>
        <v>544</v>
      </c>
      <c r="E15" s="343">
        <f>SUM(F15:O15)/C15</f>
        <v>90.66666666666667</v>
      </c>
      <c r="F15" s="198">
        <f>IF(ISERROR(VLOOKUP(B15,'Race 1'!$H$3:$J$95,3,FALSE)),0,VLOOKUP(B15,'Race 1'!$H$3:$J$95,3,FALSE))</f>
        <v>0</v>
      </c>
      <c r="G15" s="198">
        <f>IF(ISERROR(VLOOKUP(B15,'Race 2'!$H$3:$J$99,3,FALSE)),0,VLOOKUP(B15,'Race 2'!$H$3:$J$99,3,FALSE))</f>
        <v>90</v>
      </c>
      <c r="H15" s="198">
        <f>IF(ISERROR(VLOOKUP(B15,'Race 3'!$G$3:$I$105,3,FALSE)),0,VLOOKUP(B15,'Race 3'!$G$3:$I$105,3,FALSE))</f>
        <v>86</v>
      </c>
      <c r="I15" s="198">
        <f>IF(ISERROR(VLOOKUP(B15,'Race 4'!$H$3:$J$95,3,FALSE)),0,VLOOKUP(B15,'Race 4'!$H$3:$J$95,3,FALSE))</f>
        <v>0</v>
      </c>
      <c r="J15" s="169">
        <f>IF(ISERROR(VLOOKUP(B15,'Race 5'!$G$3:$I$95,3,FALSE)),0,VLOOKUP(B15,'Race 5'!$G$3:$I$95,3,FALSE))</f>
        <v>85</v>
      </c>
      <c r="K15" s="169">
        <f>IF(ISERROR(VLOOKUP(B15,'Race 6'!$G$3:$I$111,3,FALSE)),0,VLOOKUP(B15,'Race 6'!$G$3:$I$111,3,FALSE))</f>
        <v>0</v>
      </c>
      <c r="L15" s="169">
        <f>IF(ISERROR(VLOOKUP($B15,'Race 7'!$G$3:$I$82,3,FALSE)),0,VLOOKUP($B15,'Race 7'!$G$3:$I$82,3,FALSE))</f>
        <v>0</v>
      </c>
      <c r="M15" s="169">
        <f>IF(ISERROR(VLOOKUP($B15,'Race 8'!$G$3:$I$82,3,FALSE)),0,VLOOKUP($B15,'Race 8'!$G$3:$I$82,3,FALSE))</f>
        <v>90</v>
      </c>
      <c r="N15" s="169">
        <f>IF(ISERROR(VLOOKUP($B15,'Race 9'!$G$3:$I$78,3,FALSE)),0,VLOOKUP($B15,'Race 9'!$G$3:$I$78,3,FALSE))</f>
        <v>97</v>
      </c>
      <c r="O15" s="169">
        <f>IF(ISERROR(VLOOKUP($B15,'Race 10'!$G$3:$I$74,3,FALSE)),0,VLOOKUP($B15,'Race 10'!$G$3:$I$74,3,FALSE))</f>
        <v>96</v>
      </c>
      <c r="P15" s="354"/>
      <c r="Q15" s="169">
        <v>2</v>
      </c>
    </row>
    <row r="16" spans="1:17" ht="11.25">
      <c r="A16" s="366">
        <v>3</v>
      </c>
      <c r="B16" s="197" t="s">
        <v>164</v>
      </c>
      <c r="C16" s="169">
        <f>COUNTIF(F16:O16,"&gt;0")</f>
        <v>5</v>
      </c>
      <c r="D16" s="169">
        <f>SUM(LARGE(F16:O16,{1,2,3,4,5,6}))</f>
        <v>464</v>
      </c>
      <c r="E16" s="343">
        <f>SUM(F16:O16)/C16</f>
        <v>92.8</v>
      </c>
      <c r="F16" s="198">
        <f>IF(ISERROR(VLOOKUP(B16,'Race 1'!$H$3:$J$95,3,FALSE)),0,VLOOKUP(B16,'Race 1'!$H$3:$J$95,3,FALSE))</f>
        <v>0</v>
      </c>
      <c r="G16" s="198">
        <f>IF(ISERROR(VLOOKUP(B16,'Race 2'!$H$3:$J$99,3,FALSE)),0,VLOOKUP(B16,'Race 2'!$H$3:$J$99,3,FALSE))</f>
        <v>0</v>
      </c>
      <c r="H16" s="198">
        <f>IF(ISERROR(VLOOKUP(B16,'Race 3'!$G$3:$I$105,3,FALSE)),0,VLOOKUP(B16,'Race 3'!$G$3:$I$105,3,FALSE))</f>
        <v>0</v>
      </c>
      <c r="I16" s="198">
        <f>IF(ISERROR(VLOOKUP(B16,'Race 4'!$H$3:$J$95,3,FALSE)),0,VLOOKUP(B16,'Race 4'!$H$3:$J$95,3,FALSE))</f>
        <v>0</v>
      </c>
      <c r="J16" s="169">
        <f>IF(ISERROR(VLOOKUP(B16,'Race 5'!$G$3:$I$95,3,FALSE)),0,VLOOKUP(B16,'Race 5'!$G$3:$I$95,3,FALSE))</f>
        <v>0</v>
      </c>
      <c r="K16" s="169">
        <f>IF(ISERROR(VLOOKUP(B16,'Race 6'!$G$3:$I$111,3,FALSE)),0,VLOOKUP(B16,'Race 6'!$G$3:$I$111,3,FALSE))</f>
        <v>89</v>
      </c>
      <c r="L16" s="169">
        <f>IF(ISERROR(VLOOKUP($B16,'Race 7'!$G$3:$I$82,3,FALSE)),0,VLOOKUP($B16,'Race 7'!$G$3:$I$82,3,FALSE))</f>
        <v>90</v>
      </c>
      <c r="M16" s="169">
        <f>IF(ISERROR(VLOOKUP($B16,'Race 8'!$G$3:$I$82,3,FALSE)),0,VLOOKUP($B16,'Race 8'!$G$3:$I$82,3,FALSE))</f>
        <v>92</v>
      </c>
      <c r="N16" s="169">
        <f>IF(ISERROR(VLOOKUP($B16,'Race 9'!$G$3:$I$78,3,FALSE)),0,VLOOKUP($B16,'Race 9'!$G$3:$I$78,3,FALSE))</f>
        <v>95</v>
      </c>
      <c r="O16" s="169">
        <f>IF(ISERROR(VLOOKUP($B16,'Race 10'!$G$3:$I$74,3,FALSE)),0,VLOOKUP($B16,'Race 10'!$G$3:$I$74,3,FALSE))</f>
        <v>98</v>
      </c>
      <c r="P16" s="354"/>
      <c r="Q16" s="169">
        <v>2</v>
      </c>
    </row>
    <row r="17" spans="1:17" ht="11.25">
      <c r="A17" s="169">
        <v>4</v>
      </c>
      <c r="B17" s="197" t="s">
        <v>22</v>
      </c>
      <c r="C17" s="169">
        <f>COUNTIF(F17:O17,"&gt;0")</f>
        <v>5</v>
      </c>
      <c r="D17" s="169">
        <f>SUM(LARGE(F17:O17,{1,2,3,4,5,6}))</f>
        <v>424</v>
      </c>
      <c r="E17" s="343">
        <f>SUM(F17:O17)/C17</f>
        <v>84.8</v>
      </c>
      <c r="F17" s="198">
        <f>IF(ISERROR(VLOOKUP(B17,'Race 1'!$H$3:$J$95,3,FALSE)),0,VLOOKUP(B17,'Race 1'!$H$3:$J$95,3,FALSE))</f>
        <v>89</v>
      </c>
      <c r="G17" s="198">
        <f>IF(ISERROR(VLOOKUP(B17,'Race 2'!$H$3:$J$99,3,FALSE)),0,VLOOKUP(B17,'Race 2'!$H$3:$J$99,3,FALSE))</f>
        <v>0</v>
      </c>
      <c r="H17" s="198">
        <f>IF(ISERROR(VLOOKUP(B17,'Race 3'!$G$3:$I$105,3,FALSE)),0,VLOOKUP(B17,'Race 3'!$G$3:$I$105,3,FALSE))</f>
        <v>0</v>
      </c>
      <c r="I17" s="198">
        <f>IF(ISERROR(VLOOKUP(B17,'Race 4'!$H$3:$J$95,3,FALSE)),0,VLOOKUP(B17,'Race 4'!$H$3:$J$95,3,FALSE))</f>
        <v>0</v>
      </c>
      <c r="J17" s="169">
        <f>IF(ISERROR(VLOOKUP(B17,'Race 5'!$G$3:$I$95,3,FALSE)),0,VLOOKUP(B17,'Race 5'!$G$3:$I$95,3,FALSE))</f>
        <v>84</v>
      </c>
      <c r="K17" s="169">
        <f>IF(ISERROR(VLOOKUP(B17,'Race 6'!$G$3:$I$111,3,FALSE)),0,VLOOKUP(B17,'Race 6'!$G$3:$I$111,3,FALSE))</f>
        <v>80</v>
      </c>
      <c r="L17" s="169">
        <f>IF(ISERROR(VLOOKUP($B17,'Race 7'!$G$3:$I$82,3,FALSE)),0,VLOOKUP($B17,'Race 7'!$G$3:$I$82,3,FALSE))</f>
        <v>85</v>
      </c>
      <c r="M17" s="169">
        <f>IF(ISERROR(VLOOKUP($B17,'Race 8'!$G$3:$I$82,3,FALSE)),0,VLOOKUP($B17,'Race 8'!$G$3:$I$82,3,FALSE))</f>
        <v>86</v>
      </c>
      <c r="N17" s="169">
        <f>IF(ISERROR(VLOOKUP($B17,'Race 9'!$G$3:$I$78,3,FALSE)),0,VLOOKUP($B17,'Race 9'!$G$3:$I$78,3,FALSE))</f>
        <v>0</v>
      </c>
      <c r="O17" s="169">
        <f>IF(ISERROR(VLOOKUP($B17,'Race 10'!$G$3:$I$74,3,FALSE)),0,VLOOKUP($B17,'Race 10'!$G$3:$I$74,3,FALSE))</f>
        <v>0</v>
      </c>
      <c r="P17" s="354"/>
      <c r="Q17" s="169">
        <v>2</v>
      </c>
    </row>
    <row r="18" spans="1:17" ht="11.25">
      <c r="A18" s="169">
        <v>5</v>
      </c>
      <c r="B18" s="197" t="s">
        <v>21</v>
      </c>
      <c r="C18" s="169">
        <f>COUNTIF(F18:O18,"&gt;0")</f>
        <v>4</v>
      </c>
      <c r="D18" s="169">
        <f>SUM(LARGE(F18:O18,{1,2,3,4,5,6}))</f>
        <v>346</v>
      </c>
      <c r="E18" s="343">
        <f>SUM(F18:O18)/C18</f>
        <v>86.5</v>
      </c>
      <c r="F18" s="198">
        <f>IF(ISERROR(VLOOKUP(B18,'Race 1'!$H$3:$J$95,3,FALSE)),0,VLOOKUP(B18,'Race 1'!$H$3:$J$95,3,FALSE))</f>
        <v>85</v>
      </c>
      <c r="G18" s="198">
        <f>IF(ISERROR(VLOOKUP(B18,'Race 2'!$H$3:$J$99,3,FALSE)),0,VLOOKUP(B18,'Race 2'!$H$3:$J$99,3,FALSE))</f>
        <v>0</v>
      </c>
      <c r="H18" s="198">
        <f>IF(ISERROR(VLOOKUP(B18,'Race 3'!$G$3:$I$105,3,FALSE)),0,VLOOKUP(B18,'Race 3'!$G$3:$I$105,3,FALSE))</f>
        <v>85</v>
      </c>
      <c r="I18" s="198">
        <f>IF(ISERROR(VLOOKUP(B18,'Race 4'!$H$3:$J$95,3,FALSE)),0,VLOOKUP(B18,'Race 4'!$H$3:$J$95,3,FALSE))</f>
        <v>0</v>
      </c>
      <c r="J18" s="169">
        <f>IF(ISERROR(VLOOKUP(B18,'Race 5'!$G$3:$I$95,3,FALSE)),0,VLOOKUP(B18,'Race 5'!$G$3:$I$95,3,FALSE))</f>
        <v>0</v>
      </c>
      <c r="K18" s="169">
        <f>IF(ISERROR(VLOOKUP(B18,'Race 6'!$G$3:$I$111,3,FALSE)),0,VLOOKUP(B18,'Race 6'!$G$3:$I$111,3,FALSE))</f>
        <v>0</v>
      </c>
      <c r="L18" s="169">
        <f>IF(ISERROR(VLOOKUP($B18,'Race 7'!$G$3:$I$82,3,FALSE)),0,VLOOKUP($B18,'Race 7'!$G$3:$I$82,3,FALSE))</f>
        <v>89</v>
      </c>
      <c r="M18" s="169">
        <f>IF(ISERROR(VLOOKUP($B18,'Race 8'!$G$3:$I$82,3,FALSE)),0,VLOOKUP($B18,'Race 8'!$G$3:$I$82,3,FALSE))</f>
        <v>87</v>
      </c>
      <c r="N18" s="169">
        <f>IF(ISERROR(VLOOKUP($B18,'Race 9'!$G$3:$I$78,3,FALSE)),0,VLOOKUP($B18,'Race 9'!$G$3:$I$78,3,FALSE))</f>
        <v>0</v>
      </c>
      <c r="O18" s="169">
        <f>IF(ISERROR(VLOOKUP($B18,'Race 10'!$G$3:$I$74,3,FALSE)),0,VLOOKUP($B18,'Race 10'!$G$3:$I$74,3,FALSE))</f>
        <v>0</v>
      </c>
      <c r="P18" s="354"/>
      <c r="Q18" s="169">
        <v>2</v>
      </c>
    </row>
    <row r="19" spans="1:17" ht="11.25">
      <c r="A19" s="169">
        <v>6</v>
      </c>
      <c r="B19" s="197" t="s">
        <v>20</v>
      </c>
      <c r="C19" s="169">
        <f>COUNTIF(F19:O19,"&gt;0")</f>
        <v>3</v>
      </c>
      <c r="D19" s="169">
        <f>SUM(LARGE(F19:O19,{1,2,3,4,5,6}))</f>
        <v>269</v>
      </c>
      <c r="E19" s="343">
        <f>SUM(F19:O19)/C19</f>
        <v>89.66666666666667</v>
      </c>
      <c r="F19" s="198">
        <f>IF(ISERROR(VLOOKUP(B19,'Race 1'!$H$3:$J$95,3,FALSE)),0,VLOOKUP(B19,'Race 1'!$H$3:$J$95,3,FALSE))</f>
        <v>93</v>
      </c>
      <c r="G19" s="198">
        <f>IF(ISERROR(VLOOKUP(B19,'Race 2'!$H$3:$J$99,3,FALSE)),0,VLOOKUP(B19,'Race 2'!$H$3:$J$99,3,FALSE))</f>
        <v>88</v>
      </c>
      <c r="H19" s="198">
        <f>IF(ISERROR(VLOOKUP(B19,'Race 3'!$G$3:$I$105,3,FALSE)),0,VLOOKUP(B19,'Race 3'!$G$3:$I$105,3,FALSE))</f>
        <v>88</v>
      </c>
      <c r="I19" s="198">
        <f>IF(ISERROR(VLOOKUP(B19,'Race 4'!$H$3:$J$95,3,FALSE)),0,VLOOKUP(B19,'Race 4'!$H$3:$J$95,3,FALSE))</f>
        <v>0</v>
      </c>
      <c r="J19" s="169">
        <f>IF(ISERROR(VLOOKUP(B19,'Race 5'!$G$3:$I$95,3,FALSE)),0,VLOOKUP(B19,'Race 5'!$G$3:$I$95,3,FALSE))</f>
        <v>0</v>
      </c>
      <c r="K19" s="169">
        <f>IF(ISERROR(VLOOKUP(B19,'Race 6'!$G$3:$I$111,3,FALSE)),0,VLOOKUP(B19,'Race 6'!$G$3:$I$111,3,FALSE))</f>
        <v>0</v>
      </c>
      <c r="L19" s="169">
        <f>IF(ISERROR(VLOOKUP($B19,'Race 7'!$G$3:$I$82,3,FALSE)),0,VLOOKUP($B19,'Race 7'!$G$3:$I$82,3,FALSE))</f>
        <v>0</v>
      </c>
      <c r="M19" s="169">
        <f>IF(ISERROR(VLOOKUP($B19,'Race 8'!$G$3:$I$82,3,FALSE)),0,VLOOKUP($B19,'Race 8'!$G$3:$I$82,3,FALSE))</f>
        <v>0</v>
      </c>
      <c r="N19" s="169">
        <f>IF(ISERROR(VLOOKUP($B19,'Race 9'!$G$3:$I$78,3,FALSE)),0,VLOOKUP($B19,'Race 9'!$G$3:$I$78,3,FALSE))</f>
        <v>0</v>
      </c>
      <c r="O19" s="169">
        <f>IF(ISERROR(VLOOKUP($B19,'Race 10'!$G$3:$I$74,3,FALSE)),0,VLOOKUP($B19,'Race 10'!$G$3:$I$74,3,FALSE))</f>
        <v>0</v>
      </c>
      <c r="P19" s="354"/>
      <c r="Q19" s="169">
        <v>2</v>
      </c>
    </row>
    <row r="20" spans="1:17" ht="11.25">
      <c r="A20" s="169">
        <v>7</v>
      </c>
      <c r="B20" s="197" t="s">
        <v>60</v>
      </c>
      <c r="C20" s="169">
        <f>COUNTIF(F20:O20,"&gt;0")</f>
        <v>3</v>
      </c>
      <c r="D20" s="169">
        <f>SUM(LARGE(F20:O20,{1,2,3,4,5,6}))</f>
        <v>269</v>
      </c>
      <c r="E20" s="343">
        <f>SUM(F20:O20)/C20</f>
        <v>89.66666666666667</v>
      </c>
      <c r="F20" s="198">
        <f>IF(ISERROR(VLOOKUP(B20,'Race 1'!$H$3:$J$95,3,FALSE)),0,VLOOKUP(B20,'Race 1'!$H$3:$J$95,3,FALSE))</f>
        <v>0</v>
      </c>
      <c r="G20" s="198">
        <f>IF(ISERROR(VLOOKUP(B20,'Race 2'!$H$3:$J$99,3,FALSE)),0,VLOOKUP(B20,'Race 2'!$H$3:$J$99,3,FALSE))</f>
        <v>0</v>
      </c>
      <c r="H20" s="198">
        <f>IF(ISERROR(VLOOKUP(B20,'Race 3'!$G$3:$I$105,3,FALSE)),0,VLOOKUP(B20,'Race 3'!$G$3:$I$105,3,FALSE))</f>
        <v>0</v>
      </c>
      <c r="I20" s="198">
        <f>IF(ISERROR(VLOOKUP(B20,'Race 4'!$H$3:$J$95,3,FALSE)),0,VLOOKUP(B20,'Race 4'!$H$3:$J$95,3,FALSE))</f>
        <v>0</v>
      </c>
      <c r="J20" s="169">
        <f>IF(ISERROR(VLOOKUP(B20,'Race 5'!$G$3:$I$95,3,FALSE)),0,VLOOKUP(B20,'Race 5'!$G$3:$I$95,3,FALSE))</f>
        <v>87</v>
      </c>
      <c r="K20" s="169">
        <f>IF(ISERROR(VLOOKUP(B20,'Race 6'!$G$3:$I$111,3,FALSE)),0,VLOOKUP(B20,'Race 6'!$G$3:$I$111,3,FALSE))</f>
        <v>0</v>
      </c>
      <c r="L20" s="169">
        <f>IF(ISERROR(VLOOKUP($B20,'Race 7'!$G$3:$I$82,3,FALSE)),0,VLOOKUP($B20,'Race 7'!$G$3:$I$82,3,FALSE))</f>
        <v>88</v>
      </c>
      <c r="M20" s="169">
        <f>IF(ISERROR(VLOOKUP($B20,'Race 8'!$G$3:$I$82,3,FALSE)),0,VLOOKUP($B20,'Race 8'!$G$3:$I$82,3,FALSE))</f>
        <v>0</v>
      </c>
      <c r="N20" s="169">
        <f>IF(ISERROR(VLOOKUP($B20,'Race 9'!$G$3:$I$78,3,FALSE)),0,VLOOKUP($B20,'Race 9'!$G$3:$I$78,3,FALSE))</f>
        <v>0</v>
      </c>
      <c r="O20" s="169">
        <f>IF(ISERROR(VLOOKUP($B20,'Race 10'!$G$3:$I$74,3,FALSE)),0,VLOOKUP($B20,'Race 10'!$G$3:$I$74,3,FALSE))</f>
        <v>94</v>
      </c>
      <c r="P20" s="354"/>
      <c r="Q20" s="169">
        <v>2</v>
      </c>
    </row>
    <row r="21" spans="1:17" ht="11.25">
      <c r="A21" s="169">
        <v>8</v>
      </c>
      <c r="B21" s="197" t="s">
        <v>129</v>
      </c>
      <c r="C21" s="169">
        <f>COUNTIF(F21:O21,"&gt;0")</f>
        <v>3</v>
      </c>
      <c r="D21" s="169">
        <f>SUM(LARGE(F21:O21,{1,2,3,4,5,6}))</f>
        <v>262</v>
      </c>
      <c r="E21" s="343">
        <f>SUM(F21:O21)/C21</f>
        <v>87.33333333333333</v>
      </c>
      <c r="F21" s="198">
        <f>IF(ISERROR(VLOOKUP(B21,'Race 1'!$H$3:$J$95,3,FALSE)),0,VLOOKUP(B21,'Race 1'!$H$3:$J$95,3,FALSE))</f>
        <v>0</v>
      </c>
      <c r="G21" s="198">
        <f>IF(ISERROR(VLOOKUP(B21,'Race 2'!$H$3:$J$99,3,FALSE)),0,VLOOKUP(B21,'Race 2'!$H$3:$J$99,3,FALSE))</f>
        <v>91</v>
      </c>
      <c r="H21" s="198">
        <f>IF(ISERROR(VLOOKUP(B21,'Race 3'!$G$3:$I$105,3,FALSE)),0,VLOOKUP(B21,'Race 3'!$G$3:$I$105,3,FALSE))</f>
        <v>0</v>
      </c>
      <c r="I21" s="198">
        <f>IF(ISERROR(VLOOKUP(B21,'Race 4'!$H$3:$J$95,3,FALSE)),0,VLOOKUP(B21,'Race 4'!$H$3:$J$95,3,FALSE))</f>
        <v>0</v>
      </c>
      <c r="J21" s="169">
        <f>IF(ISERROR(VLOOKUP(B21,'Race 5'!$G$3:$I$95,3,FALSE)),0,VLOOKUP(B21,'Race 5'!$G$3:$I$95,3,FALSE))</f>
        <v>0</v>
      </c>
      <c r="K21" s="169">
        <f>IF(ISERROR(VLOOKUP(B21,'Race 6'!$G$3:$I$111,3,FALSE)),0,VLOOKUP(B21,'Race 6'!$G$3:$I$111,3,FALSE))</f>
        <v>0</v>
      </c>
      <c r="L21" s="169">
        <f>IF(ISERROR(VLOOKUP($B21,'Race 7'!$G$3:$I$82,3,FALSE)),0,VLOOKUP($B21,'Race 7'!$G$3:$I$82,3,FALSE))</f>
        <v>86</v>
      </c>
      <c r="M21" s="169">
        <f>IF(ISERROR(VLOOKUP($B21,'Race 8'!$G$3:$I$82,3,FALSE)),0,VLOOKUP($B21,'Race 8'!$G$3:$I$82,3,FALSE))</f>
        <v>85</v>
      </c>
      <c r="N21" s="169">
        <f>IF(ISERROR(VLOOKUP($B21,'Race 9'!$G$3:$I$78,3,FALSE)),0,VLOOKUP($B21,'Race 9'!$G$3:$I$78,3,FALSE))</f>
        <v>0</v>
      </c>
      <c r="O21" s="169">
        <f>IF(ISERROR(VLOOKUP($B21,'Race 10'!$G$3:$I$74,3,FALSE)),0,VLOOKUP($B21,'Race 10'!$G$3:$I$74,3,FALSE))</f>
        <v>0</v>
      </c>
      <c r="P21" s="354"/>
      <c r="Q21" s="169">
        <v>2</v>
      </c>
    </row>
    <row r="22" spans="1:17" ht="11.25">
      <c r="A22" s="169">
        <v>9</v>
      </c>
      <c r="B22" s="197" t="s">
        <v>61</v>
      </c>
      <c r="C22" s="169">
        <f>COUNTIF(F22:O22,"&gt;0")</f>
        <v>2</v>
      </c>
      <c r="D22" s="169">
        <f>SUM(LARGE(F22:O22,{1,2,3,4,5,6}))</f>
        <v>189</v>
      </c>
      <c r="E22" s="343">
        <f>SUM(F22:O22)/C22</f>
        <v>94.5</v>
      </c>
      <c r="F22" s="198">
        <f>IF(ISERROR(VLOOKUP(B22,'Race 1'!$H$3:$J$95,3,FALSE)),0,VLOOKUP(B22,'Race 1'!$H$3:$J$95,3,FALSE))</f>
        <v>0</v>
      </c>
      <c r="G22" s="198">
        <f>IF(ISERROR(VLOOKUP(B22,'Race 2'!$H$3:$J$99,3,FALSE)),0,VLOOKUP(B22,'Race 2'!$H$3:$J$99,3,FALSE))</f>
        <v>95</v>
      </c>
      <c r="H22" s="198">
        <f>IF(ISERROR(VLOOKUP(B22,'Race 3'!$G$3:$I$105,3,FALSE)),0,VLOOKUP(B22,'Race 3'!$G$3:$I$105,3,FALSE))</f>
        <v>94</v>
      </c>
      <c r="I22" s="198">
        <f>IF(ISERROR(VLOOKUP(B22,'Race 4'!$H$3:$J$95,3,FALSE)),0,VLOOKUP(B22,'Race 4'!$H$3:$J$95,3,FALSE))</f>
        <v>0</v>
      </c>
      <c r="J22" s="169">
        <f>IF(ISERROR(VLOOKUP(B22,'Race 5'!$G$3:$I$95,3,FALSE)),0,VLOOKUP(B22,'Race 5'!$G$3:$I$95,3,FALSE))</f>
        <v>0</v>
      </c>
      <c r="K22" s="169">
        <f>IF(ISERROR(VLOOKUP(B22,'Race 6'!$G$3:$I$111,3,FALSE)),0,VLOOKUP(B22,'Race 6'!$G$3:$I$111,3,FALSE))</f>
        <v>0</v>
      </c>
      <c r="L22" s="169">
        <f>IF(ISERROR(VLOOKUP($B22,'Race 7'!$G$3:$I$82,3,FALSE)),0,VLOOKUP($B22,'Race 7'!$G$3:$I$82,3,FALSE))</f>
        <v>0</v>
      </c>
      <c r="M22" s="169">
        <f>IF(ISERROR(VLOOKUP($B22,'Race 8'!$G$3:$I$82,3,FALSE)),0,VLOOKUP($B22,'Race 8'!$G$3:$I$82,3,FALSE))</f>
        <v>0</v>
      </c>
      <c r="N22" s="169">
        <f>IF(ISERROR(VLOOKUP($B22,'Race 9'!$G$3:$I$78,3,FALSE)),0,VLOOKUP($B22,'Race 9'!$G$3:$I$78,3,FALSE))</f>
        <v>0</v>
      </c>
      <c r="O22" s="169">
        <f>IF(ISERROR(VLOOKUP($B22,'Race 10'!$G$3:$I$74,3,FALSE)),0,VLOOKUP($B22,'Race 10'!$G$3:$I$74,3,FALSE))</f>
        <v>0</v>
      </c>
      <c r="P22" s="354"/>
      <c r="Q22" s="169">
        <v>2</v>
      </c>
    </row>
    <row r="23" spans="1:17" ht="11.25">
      <c r="A23" s="169">
        <v>10</v>
      </c>
      <c r="B23" s="197" t="s">
        <v>42</v>
      </c>
      <c r="C23" s="169">
        <f>COUNTIF(F23:O23,"&gt;0")</f>
        <v>2</v>
      </c>
      <c r="D23" s="169">
        <f>SUM(LARGE(F23:O23,{1,2,3,4,5,6}))</f>
        <v>180</v>
      </c>
      <c r="E23" s="343">
        <f>SUM(F23:O23)/C23</f>
        <v>90</v>
      </c>
      <c r="F23" s="198">
        <f>IF(ISERROR(VLOOKUP(B23,'Race 1'!$H$3:$J$95,3,FALSE)),0,VLOOKUP(B23,'Race 1'!$H$3:$J$95,3,FALSE))</f>
        <v>0</v>
      </c>
      <c r="G23" s="198">
        <f>IF(ISERROR(VLOOKUP(B23,'Race 2'!$H$3:$J$99,3,FALSE)),0,VLOOKUP(B23,'Race 2'!$H$3:$J$99,3,FALSE))</f>
        <v>0</v>
      </c>
      <c r="H23" s="198">
        <f>IF(ISERROR(VLOOKUP(B23,'Race 3'!$G$3:$I$105,3,FALSE)),0,VLOOKUP(B23,'Race 3'!$G$3:$I$105,3,FALSE))</f>
        <v>0</v>
      </c>
      <c r="I23" s="198">
        <f>IF(ISERROR(VLOOKUP(B23,'Race 4'!$H$3:$J$95,3,FALSE)),0,VLOOKUP(B23,'Race 4'!$H$3:$J$95,3,FALSE))</f>
        <v>0</v>
      </c>
      <c r="J23" s="169">
        <f>IF(ISERROR(VLOOKUP(B23,'Race 5'!$G$3:$I$95,3,FALSE)),0,VLOOKUP(B23,'Race 5'!$G$3:$I$95,3,FALSE))</f>
        <v>90</v>
      </c>
      <c r="K23" s="169">
        <f>IF(ISERROR(VLOOKUP(B23,'Race 6'!$G$3:$I$111,3,FALSE)),0,VLOOKUP(B23,'Race 6'!$G$3:$I$111,3,FALSE))</f>
        <v>90</v>
      </c>
      <c r="L23" s="169">
        <f>IF(ISERROR(VLOOKUP($B23,'Race 7'!$G$3:$I$82,3,FALSE)),0,VLOOKUP($B23,'Race 7'!$G$3:$I$82,3,FALSE))</f>
        <v>0</v>
      </c>
      <c r="M23" s="169">
        <f>IF(ISERROR(VLOOKUP($B23,'Race 8'!$G$3:$I$82,3,FALSE)),0,VLOOKUP($B23,'Race 8'!$G$3:$I$82,3,FALSE))</f>
        <v>0</v>
      </c>
      <c r="N23" s="169">
        <f>IF(ISERROR(VLOOKUP($B23,'Race 9'!$G$3:$I$78,3,FALSE)),0,VLOOKUP($B23,'Race 9'!$G$3:$I$78,3,FALSE))</f>
        <v>0</v>
      </c>
      <c r="O23" s="169">
        <f>IF(ISERROR(VLOOKUP($B23,'Race 10'!$G$3:$I$74,3,FALSE)),0,VLOOKUP($B23,'Race 10'!$G$3:$I$74,3,FALSE))</f>
        <v>0</v>
      </c>
      <c r="P23" s="354"/>
      <c r="Q23" s="169">
        <v>2</v>
      </c>
    </row>
    <row r="24" spans="1:17" ht="12" thickBot="1">
      <c r="A24" s="169">
        <v>11</v>
      </c>
      <c r="B24" s="199" t="s">
        <v>62</v>
      </c>
      <c r="C24" s="170">
        <f>COUNTIF(F24:O24,"&gt;0")</f>
        <v>1</v>
      </c>
      <c r="D24" s="170">
        <f>SUM(LARGE(F24:O24,{1,2,3,4,5,6}))</f>
        <v>90</v>
      </c>
      <c r="E24" s="344">
        <f>SUM(F24:O24)/C24</f>
        <v>90</v>
      </c>
      <c r="F24" s="200">
        <f>IF(ISERROR(VLOOKUP(B24,'Race 1'!$H$3:$J$95,3,FALSE)),0,VLOOKUP(B24,'Race 1'!$H$3:$J$95,3,FALSE))</f>
        <v>0</v>
      </c>
      <c r="G24" s="200">
        <f>IF(ISERROR(VLOOKUP(B24,'Race 2'!$H$3:$J$99,3,FALSE)),0,VLOOKUP(B24,'Race 2'!$H$3:$J$99,3,FALSE))</f>
        <v>0</v>
      </c>
      <c r="H24" s="200">
        <f>IF(ISERROR(VLOOKUP(B24,'Race 3'!$G$3:$I$105,3,FALSE)),0,VLOOKUP(B24,'Race 3'!$G$3:$I$105,3,FALSE))</f>
        <v>0</v>
      </c>
      <c r="I24" s="200">
        <f>IF(ISERROR(VLOOKUP(B24,'Race 4'!$H$3:$J$95,3,FALSE)),0,VLOOKUP(B24,'Race 4'!$H$3:$J$95,3,FALSE))</f>
        <v>0</v>
      </c>
      <c r="J24" s="170">
        <f>IF(ISERROR(VLOOKUP(B24,'Race 5'!$G$3:$I$95,3,FALSE)),0,VLOOKUP(B24,'Race 5'!$G$3:$I$95,3,FALSE))</f>
        <v>0</v>
      </c>
      <c r="K24" s="170">
        <f>IF(ISERROR(VLOOKUP(B24,'Race 6'!$G$3:$I$111,3,FALSE)),0,VLOOKUP(B24,'Race 6'!$G$3:$I$111,3,FALSE))</f>
        <v>0</v>
      </c>
      <c r="L24" s="170">
        <f>IF(ISERROR(VLOOKUP($B24,'Race 7'!$G$3:$I$82,3,FALSE)),0,VLOOKUP($B24,'Race 7'!$G$3:$I$82,3,FALSE))</f>
        <v>0</v>
      </c>
      <c r="M24" s="170">
        <f>IF(ISERROR(VLOOKUP($B24,'Race 8'!$G$3:$I$82,3,FALSE)),0,VLOOKUP($B24,'Race 8'!$G$3:$I$82,3,FALSE))</f>
        <v>0</v>
      </c>
      <c r="N24" s="170">
        <f>IF(ISERROR(VLOOKUP($B24,'Race 9'!$G$3:$I$78,3,FALSE)),0,VLOOKUP($B24,'Race 9'!$G$3:$I$78,3,FALSE))</f>
        <v>90</v>
      </c>
      <c r="O24" s="170">
        <f>IF(ISERROR(VLOOKUP($B24,'Race 10'!$G$3:$I$74,3,FALSE)),0,VLOOKUP($B24,'Race 10'!$G$3:$I$74,3,FALSE))</f>
        <v>0</v>
      </c>
      <c r="P24" s="354"/>
      <c r="Q24" s="169">
        <v>2</v>
      </c>
    </row>
    <row r="25" spans="1:17" ht="12.75" customHeight="1">
      <c r="A25" s="364">
        <v>1</v>
      </c>
      <c r="B25" s="194" t="s">
        <v>108</v>
      </c>
      <c r="C25" s="168">
        <f>COUNTIF(F25:O25,"&gt;0")</f>
        <v>8</v>
      </c>
      <c r="D25" s="168">
        <f>SUM(LARGE(F25:O25,{1,2,3,4,5,6}))</f>
        <v>567</v>
      </c>
      <c r="E25" s="342">
        <f>SUM(F25:O25)/C25</f>
        <v>93.875</v>
      </c>
      <c r="F25" s="195">
        <f>IF(ISERROR(VLOOKUP(B25,'Race 1'!$H$3:$J$95,3,FALSE)),0,VLOOKUP(B25,'Race 1'!$H$3:$J$95,3,FALSE))</f>
        <v>92</v>
      </c>
      <c r="G25" s="195">
        <f>IF(ISERROR(VLOOKUP(B25,'Race 2'!$H$3:$J$99,3,FALSE)),0,VLOOKUP(B25,'Race 2'!$H$3:$J$99,3,FALSE))</f>
        <v>94</v>
      </c>
      <c r="H25" s="195">
        <f>IF(ISERROR(VLOOKUP(B25,'Race 3'!$G$3:$I$105,3,FALSE)),0,VLOOKUP(B25,'Race 3'!$G$3:$I$105,3,FALSE))</f>
        <v>92</v>
      </c>
      <c r="I25" s="195">
        <f>IF(ISERROR(VLOOKUP(B25,'Race 4'!$H$3:$J$95,3,FALSE)),0,VLOOKUP(B25,'Race 4'!$H$3:$J$95,3,FALSE))</f>
        <v>0</v>
      </c>
      <c r="J25" s="168">
        <f>IF(ISERROR(VLOOKUP(B25,'Race 5'!$G$3:$I$95,3,FALSE)),0,VLOOKUP(B25,'Race 5'!$G$3:$I$95,3,FALSE))</f>
        <v>93</v>
      </c>
      <c r="K25" s="168">
        <f>IF(ISERROR(VLOOKUP(B25,'Race 6'!$G$3:$I$111,3,FALSE)),0,VLOOKUP(B25,'Race 6'!$G$3:$I$111,3,FALSE))</f>
        <v>95</v>
      </c>
      <c r="L25" s="168">
        <f>IF(ISERROR(VLOOKUP($B25,'Race 7'!$G$3:$I$82,3,FALSE)),0,VLOOKUP($B25,'Race 7'!$G$3:$I$82,3,FALSE))</f>
        <v>94</v>
      </c>
      <c r="M25" s="168">
        <f>IF(ISERROR(VLOOKUP($B25,'Race 8'!$G$3:$I$82,3,FALSE)),0,VLOOKUP($B25,'Race 8'!$G$3:$I$82,3,FALSE))</f>
        <v>95</v>
      </c>
      <c r="N25" s="168">
        <f>IF(ISERROR(VLOOKUP($B25,'Race 9'!$G$3:$I$78,3,FALSE)),0,VLOOKUP($B25,'Race 9'!$G$3:$I$78,3,FALSE))</f>
        <v>96</v>
      </c>
      <c r="O25" s="168">
        <f>IF(ISERROR(VLOOKUP($B25,'Race 10'!$G$3:$I$74,3,FALSE)),0,VLOOKUP($B25,'Race 10'!$G$3:$I$74,3,FALSE))</f>
        <v>0</v>
      </c>
      <c r="P25" s="353">
        <v>3</v>
      </c>
      <c r="Q25" s="168">
        <v>3</v>
      </c>
    </row>
    <row r="26" spans="1:17" ht="12.75" customHeight="1">
      <c r="A26" s="365">
        <v>2</v>
      </c>
      <c r="B26" s="197" t="s">
        <v>74</v>
      </c>
      <c r="C26" s="169">
        <f>COUNTIF(F26:O26,"&gt;0")</f>
        <v>7</v>
      </c>
      <c r="D26" s="169">
        <f>SUM(LARGE(F26:O26,{1,2,3,4,5,6}))</f>
        <v>558</v>
      </c>
      <c r="E26" s="343">
        <f>SUM(F26:O26)/C26</f>
        <v>92.57142857142857</v>
      </c>
      <c r="F26" s="198">
        <f>IF(ISERROR(VLOOKUP(B26,'Race 1'!$H$3:$J$95,3,FALSE)),0,VLOOKUP(B26,'Race 1'!$H$3:$J$95,3,FALSE))</f>
        <v>91</v>
      </c>
      <c r="G26" s="198">
        <f>IF(ISERROR(VLOOKUP(B26,'Race 2'!$H$3:$J$99,3,FALSE)),0,VLOOKUP(B26,'Race 2'!$H$3:$J$99,3,FALSE))</f>
        <v>92</v>
      </c>
      <c r="H26" s="198">
        <f>IF(ISERROR(VLOOKUP(B26,'Race 3'!$G$3:$I$105,3,FALSE)),0,VLOOKUP(B26,'Race 3'!$G$3:$I$105,3,FALSE))</f>
        <v>90</v>
      </c>
      <c r="I26" s="198">
        <f>IF(ISERROR(VLOOKUP(B26,'Race 4'!$H$3:$J$95,3,FALSE)),0,VLOOKUP(B26,'Race 4'!$H$3:$J$95,3,FALSE))</f>
        <v>0</v>
      </c>
      <c r="J26" s="169">
        <f>IF(ISERROR(VLOOKUP(B26,'Race 5'!$G$3:$I$95,3,FALSE)),0,VLOOKUP(B26,'Race 5'!$G$3:$I$95,3,FALSE))</f>
        <v>92</v>
      </c>
      <c r="K26" s="169">
        <f>IF(ISERROR(VLOOKUP(B26,'Race 6'!$G$3:$I$111,3,FALSE)),0,VLOOKUP(B26,'Race 6'!$G$3:$I$111,3,FALSE))</f>
        <v>0</v>
      </c>
      <c r="L26" s="169">
        <f>IF(ISERROR(VLOOKUP($B26,'Race 7'!$G$3:$I$82,3,FALSE)),0,VLOOKUP($B26,'Race 7'!$G$3:$I$82,3,FALSE))</f>
        <v>96</v>
      </c>
      <c r="M26" s="169">
        <f>IF(ISERROR(VLOOKUP($B26,'Race 8'!$G$3:$I$82,3,FALSE)),0,VLOOKUP($B26,'Race 8'!$G$3:$I$82,3,FALSE))</f>
        <v>93</v>
      </c>
      <c r="N26" s="169">
        <f>IF(ISERROR(VLOOKUP($B26,'Race 9'!$G$3:$I$78,3,FALSE)),0,VLOOKUP($B26,'Race 9'!$G$3:$I$78,3,FALSE))</f>
        <v>94</v>
      </c>
      <c r="O26" s="169">
        <f>IF(ISERROR(VLOOKUP($B26,'Race 10'!$G$3:$I$74,3,FALSE)),0,VLOOKUP($B26,'Race 10'!$G$3:$I$74,3,FALSE))</f>
        <v>0</v>
      </c>
      <c r="P26" s="354"/>
      <c r="Q26" s="169">
        <v>3</v>
      </c>
    </row>
    <row r="27" spans="1:17" ht="12.75" customHeight="1">
      <c r="A27" s="366">
        <v>3</v>
      </c>
      <c r="B27" s="197" t="s">
        <v>135</v>
      </c>
      <c r="C27" s="169">
        <f>COUNTIF(F27:O27,"&gt;0")</f>
        <v>6</v>
      </c>
      <c r="D27" s="169">
        <f>SUM(LARGE(F27:O27,{1,2,3,4,5,6}))</f>
        <v>550</v>
      </c>
      <c r="E27" s="343">
        <f>SUM(F27:O27)/C27</f>
        <v>91.66666666666667</v>
      </c>
      <c r="F27" s="198">
        <f>IF(ISERROR(VLOOKUP(B27,'Race 1'!$H$3:$J$95,3,FALSE)),0,VLOOKUP(B27,'Race 1'!$H$3:$J$95,3,FALSE))</f>
        <v>0</v>
      </c>
      <c r="G27" s="198">
        <f>IF(ISERROR(VLOOKUP(B27,'Race 2'!$H$3:$J$99,3,FALSE)),0,VLOOKUP(B27,'Race 2'!$H$3:$J$99,3,FALSE))</f>
        <v>0</v>
      </c>
      <c r="H27" s="198">
        <f>IF(ISERROR(VLOOKUP(B27,'Race 3'!$G$3:$I$105,3,FALSE)),0,VLOOKUP(B27,'Race 3'!$G$3:$I$105,3,FALSE))</f>
        <v>91</v>
      </c>
      <c r="I27" s="198">
        <f>IF(ISERROR(VLOOKUP(B27,'Race 4'!$H$3:$J$95,3,FALSE)),0,VLOOKUP(B27,'Race 4'!$H$3:$J$95,3,FALSE))</f>
        <v>0</v>
      </c>
      <c r="J27" s="169">
        <f>IF(ISERROR(VLOOKUP(B27,'Race 5'!$G$3:$I$95,3,FALSE)),0,VLOOKUP(B27,'Race 5'!$G$3:$I$95,3,FALSE))</f>
        <v>89</v>
      </c>
      <c r="K27" s="169">
        <f>IF(ISERROR(VLOOKUP(B27,'Race 6'!$G$3:$I$111,3,FALSE)),0,VLOOKUP(B27,'Race 6'!$G$3:$I$111,3,FALSE))</f>
        <v>94</v>
      </c>
      <c r="L27" s="169">
        <f>IF(ISERROR(VLOOKUP($B27,'Race 7'!$G$3:$I$82,3,FALSE)),0,VLOOKUP($B27,'Race 7'!$G$3:$I$82,3,FALSE))</f>
        <v>93</v>
      </c>
      <c r="M27" s="169">
        <f>IF(ISERROR(VLOOKUP($B27,'Race 8'!$G$3:$I$82,3,FALSE)),0,VLOOKUP($B27,'Race 8'!$G$3:$I$82,3,FALSE))</f>
        <v>91</v>
      </c>
      <c r="N27" s="169">
        <f>IF(ISERROR(VLOOKUP($B27,'Race 9'!$G$3:$I$78,3,FALSE)),0,VLOOKUP($B27,'Race 9'!$G$3:$I$78,3,FALSE))</f>
        <v>92</v>
      </c>
      <c r="O27" s="169">
        <f>IF(ISERROR(VLOOKUP($B27,'Race 10'!$G$3:$I$74,3,FALSE)),0,VLOOKUP($B27,'Race 10'!$G$3:$I$74,3,FALSE))</f>
        <v>0</v>
      </c>
      <c r="P27" s="354"/>
      <c r="Q27" s="169">
        <v>3</v>
      </c>
    </row>
    <row r="28" spans="1:17" ht="12.75" customHeight="1">
      <c r="A28" s="169">
        <v>4</v>
      </c>
      <c r="B28" s="197" t="s">
        <v>150</v>
      </c>
      <c r="C28" s="169">
        <f>COUNTIF(F28:O28,"&gt;0")</f>
        <v>5</v>
      </c>
      <c r="D28" s="169">
        <f>SUM(LARGE(F28:O28,{1,2,3,4,5,6}))</f>
        <v>462</v>
      </c>
      <c r="E28" s="343">
        <f>SUM(F28:O28)/C28</f>
        <v>92.4</v>
      </c>
      <c r="F28" s="198">
        <f>IF(ISERROR(VLOOKUP(B28,'Race 1'!$H$3:$J$95,3,FALSE)),0,VLOOKUP(B28,'Race 1'!$H$3:$J$95,3,FALSE))</f>
        <v>0</v>
      </c>
      <c r="G28" s="198">
        <f>IF(ISERROR(VLOOKUP(B28,'Race 2'!$H$3:$J$99,3,FALSE)),0,VLOOKUP(B28,'Race 2'!$H$3:$J$99,3,FALSE))</f>
        <v>0</v>
      </c>
      <c r="H28" s="198">
        <f>IF(ISERROR(VLOOKUP(B28,'Race 3'!$G$3:$I$105,3,FALSE)),0,VLOOKUP(B28,'Race 3'!$G$3:$I$105,3,FALSE))</f>
        <v>0</v>
      </c>
      <c r="I28" s="198">
        <f>IF(ISERROR(VLOOKUP(B28,'Race 4'!$H$3:$J$95,3,FALSE)),0,VLOOKUP(B28,'Race 4'!$H$3:$J$95,3,FALSE))</f>
        <v>0</v>
      </c>
      <c r="J28" s="169">
        <f>IF(ISERROR(VLOOKUP(B28,'Race 5'!$G$3:$I$95,3,FALSE)),0,VLOOKUP(B28,'Race 5'!$G$3:$I$95,3,FALSE))</f>
        <v>91</v>
      </c>
      <c r="K28" s="169">
        <f>IF(ISERROR(VLOOKUP(B28,'Race 6'!$G$3:$I$111,3,FALSE)),0,VLOOKUP(B28,'Race 6'!$G$3:$I$111,3,FALSE))</f>
        <v>91</v>
      </c>
      <c r="L28" s="169">
        <f>IF(ISERROR(VLOOKUP($B28,'Race 7'!$G$3:$I$82,3,FALSE)),0,VLOOKUP($B28,'Race 7'!$G$3:$I$82,3,FALSE))</f>
        <v>92</v>
      </c>
      <c r="M28" s="169">
        <f>IF(ISERROR(VLOOKUP($B28,'Race 8'!$G$3:$I$82,3,FALSE)),0,VLOOKUP($B28,'Race 8'!$G$3:$I$82,3,FALSE))</f>
        <v>0</v>
      </c>
      <c r="N28" s="169">
        <f>IF(ISERROR(VLOOKUP($B28,'Race 9'!$G$3:$I$78,3,FALSE)),0,VLOOKUP($B28,'Race 9'!$G$3:$I$78,3,FALSE))</f>
        <v>93</v>
      </c>
      <c r="O28" s="169">
        <f>IF(ISERROR(VLOOKUP($B28,'Race 10'!$G$3:$I$74,3,FALSE)),0,VLOOKUP($B28,'Race 10'!$G$3:$I$74,3,FALSE))</f>
        <v>95</v>
      </c>
      <c r="P28" s="354"/>
      <c r="Q28" s="169">
        <v>3</v>
      </c>
    </row>
    <row r="29" spans="1:17" ht="12.75" customHeight="1">
      <c r="A29" s="196">
        <v>5</v>
      </c>
      <c r="B29" s="197" t="s">
        <v>99</v>
      </c>
      <c r="C29" s="169">
        <f>COUNTIF(F29:O29,"&gt;0")</f>
        <v>5</v>
      </c>
      <c r="D29" s="169">
        <f>SUM(LARGE(F29:O29,{1,2,3,4,5,6}))</f>
        <v>448</v>
      </c>
      <c r="E29" s="343">
        <f>SUM(F29:O29)/C29</f>
        <v>89.6</v>
      </c>
      <c r="F29" s="198">
        <f>IF(ISERROR(VLOOKUP(B29,'Race 1'!$H$3:$J$95,3,FALSE)),0,VLOOKUP(B29,'Race 1'!$H$3:$J$95,3,FALSE))</f>
        <v>84</v>
      </c>
      <c r="G29" s="198">
        <f>IF(ISERROR(VLOOKUP(B29,'Race 2'!$H$3:$J$99,3,FALSE)),0,VLOOKUP(B29,'Race 2'!$H$3:$J$99,3,FALSE))</f>
        <v>93</v>
      </c>
      <c r="H29" s="198">
        <f>IF(ISERROR(VLOOKUP(B29,'Race 3'!$G$3:$I$105,3,FALSE)),0,VLOOKUP(B29,'Race 3'!$G$3:$I$105,3,FALSE))</f>
        <v>93</v>
      </c>
      <c r="I29" s="198">
        <f>IF(ISERROR(VLOOKUP(B29,'Race 4'!$H$3:$J$95,3,FALSE)),0,VLOOKUP(B29,'Race 4'!$H$3:$J$95,3,FALSE))</f>
        <v>0</v>
      </c>
      <c r="J29" s="169">
        <f>IF(ISERROR(VLOOKUP(B29,'Race 5'!$G$3:$I$95,3,FALSE)),0,VLOOKUP(B29,'Race 5'!$G$3:$I$95,3,FALSE))</f>
        <v>86</v>
      </c>
      <c r="K29" s="169">
        <f>IF(ISERROR(VLOOKUP(B29,'Race 6'!$G$3:$I$111,3,FALSE)),0,VLOOKUP(B29,'Race 6'!$G$3:$I$111,3,FALSE))</f>
        <v>0</v>
      </c>
      <c r="L29" s="169">
        <f>IF(ISERROR(VLOOKUP($B29,'Race 7'!$G$3:$I$82,3,FALSE)),0,VLOOKUP($B29,'Race 7'!$G$3:$I$82,3,FALSE))</f>
        <v>0</v>
      </c>
      <c r="M29" s="169">
        <f>IF(ISERROR(VLOOKUP($B29,'Race 8'!$G$3:$I$82,3,FALSE)),0,VLOOKUP($B29,'Race 8'!$G$3:$I$82,3,FALSE))</f>
        <v>0</v>
      </c>
      <c r="N29" s="169">
        <f>IF(ISERROR(VLOOKUP($B29,'Race 9'!$G$3:$I$78,3,FALSE)),0,VLOOKUP($B29,'Race 9'!$G$3:$I$78,3,FALSE))</f>
        <v>0</v>
      </c>
      <c r="O29" s="169">
        <f>IF(ISERROR(VLOOKUP($B29,'Race 10'!$G$3:$I$74,3,FALSE)),0,VLOOKUP($B29,'Race 10'!$G$3:$I$74,3,FALSE))</f>
        <v>92</v>
      </c>
      <c r="P29" s="354"/>
      <c r="Q29" s="169">
        <v>3</v>
      </c>
    </row>
    <row r="30" spans="1:17" ht="12.75" customHeight="1">
      <c r="A30" s="196">
        <v>6</v>
      </c>
      <c r="B30" s="197" t="s">
        <v>64</v>
      </c>
      <c r="C30" s="169">
        <f>COUNTIF(F30:O30,"&gt;0")</f>
        <v>5</v>
      </c>
      <c r="D30" s="169">
        <f>SUM(LARGE(F30:O30,{1,2,3,4,5,6}))</f>
        <v>409</v>
      </c>
      <c r="E30" s="343">
        <f>SUM(F30:O30)/C30</f>
        <v>81.8</v>
      </c>
      <c r="F30" s="198">
        <f>IF(ISERROR(VLOOKUP(B30,'Race 1'!$H$3:$J$95,3,FALSE)),0,VLOOKUP(B30,'Race 1'!$H$3:$J$95,3,FALSE))</f>
        <v>87</v>
      </c>
      <c r="G30" s="198">
        <f>IF(ISERROR(VLOOKUP(B30,'Race 2'!$H$3:$J$99,3,FALSE)),0,VLOOKUP(B30,'Race 2'!$H$3:$J$99,3,FALSE))</f>
        <v>84</v>
      </c>
      <c r="H30" s="198">
        <f>IF(ISERROR(VLOOKUP(B30,'Race 3'!$G$3:$I$105,3,FALSE)),0,VLOOKUP(B30,'Race 3'!$G$3:$I$105,3,FALSE))</f>
        <v>82</v>
      </c>
      <c r="I30" s="198">
        <f>IF(ISERROR(VLOOKUP(B30,'Race 4'!$H$3:$J$95,3,FALSE)),0,VLOOKUP(B30,'Race 4'!$H$3:$J$95,3,FALSE))</f>
        <v>0</v>
      </c>
      <c r="J30" s="169">
        <f>IF(ISERROR(VLOOKUP(B30,'Race 5'!$G$3:$I$95,3,FALSE)),0,VLOOKUP(B30,'Race 5'!$G$3:$I$95,3,FALSE))</f>
        <v>0</v>
      </c>
      <c r="K30" s="169">
        <f>IF(ISERROR(VLOOKUP(B30,'Race 6'!$G$3:$I$111,3,FALSE)),0,VLOOKUP(B30,'Race 6'!$G$3:$I$111,3,FALSE))</f>
        <v>83</v>
      </c>
      <c r="L30" s="169">
        <f>IF(ISERROR(VLOOKUP($B30,'Race 7'!$G$3:$I$82,3,FALSE)),0,VLOOKUP($B30,'Race 7'!$G$3:$I$82,3,FALSE))</f>
        <v>0</v>
      </c>
      <c r="M30" s="169">
        <f>IF(ISERROR(VLOOKUP($B30,'Race 8'!$G$3:$I$82,3,FALSE)),0,VLOOKUP($B30,'Race 8'!$G$3:$I$82,3,FALSE))</f>
        <v>73</v>
      </c>
      <c r="N30" s="169">
        <f>IF(ISERROR(VLOOKUP($B30,'Race 9'!$G$3:$I$78,3,FALSE)),0,VLOOKUP($B30,'Race 9'!$G$3:$I$78,3,FALSE))</f>
        <v>0</v>
      </c>
      <c r="O30" s="169">
        <f>IF(ISERROR(VLOOKUP($B30,'Race 10'!$G$3:$I$74,3,FALSE)),0,VLOOKUP($B30,'Race 10'!$G$3:$I$74,3,FALSE))</f>
        <v>0</v>
      </c>
      <c r="P30" s="354"/>
      <c r="Q30" s="169">
        <v>3</v>
      </c>
    </row>
    <row r="31" spans="1:17" ht="12.75" customHeight="1">
      <c r="A31" s="196">
        <v>8</v>
      </c>
      <c r="B31" s="197" t="s">
        <v>78</v>
      </c>
      <c r="C31" s="169">
        <f>COUNTIF(F31:O31,"&gt;0")</f>
        <v>4</v>
      </c>
      <c r="D31" s="169">
        <f>SUM(LARGE(F31:O31,{1,2,3,4,5,6}))</f>
        <v>342</v>
      </c>
      <c r="E31" s="343">
        <f>SUM(F31:O31)/C31</f>
        <v>85.5</v>
      </c>
      <c r="F31" s="198">
        <f>IF(ISERROR(VLOOKUP(B31,'Race 1'!$H$3:$J$95,3,FALSE)),0,VLOOKUP(B31,'Race 1'!$H$3:$J$95,3,FALSE))</f>
        <v>0</v>
      </c>
      <c r="G31" s="198">
        <f>IF(ISERROR(VLOOKUP(B31,'Race 2'!$H$3:$J$99,3,FALSE)),0,VLOOKUP(B31,'Race 2'!$H$3:$J$99,3,FALSE))</f>
        <v>0</v>
      </c>
      <c r="H31" s="198">
        <f>IF(ISERROR(VLOOKUP(B31,'Race 3'!$G$3:$I$105,3,FALSE)),0,VLOOKUP(B31,'Race 3'!$G$3:$I$105,3,FALSE))</f>
        <v>0</v>
      </c>
      <c r="I31" s="198">
        <f>IF(ISERROR(VLOOKUP(B31,'Race 4'!$H$3:$J$95,3,FALSE)),0,VLOOKUP(B31,'Race 4'!$H$3:$J$95,3,FALSE))</f>
        <v>0</v>
      </c>
      <c r="J31" s="169">
        <f>IF(ISERROR(VLOOKUP(B31,'Race 5'!$G$3:$I$95,3,FALSE)),0,VLOOKUP(B31,'Race 5'!$G$3:$I$95,3,FALSE))</f>
        <v>83</v>
      </c>
      <c r="K31" s="169">
        <f>IF(ISERROR(VLOOKUP(B31,'Race 6'!$G$3:$I$111,3,FALSE)),0,VLOOKUP(B31,'Race 6'!$G$3:$I$111,3,FALSE))</f>
        <v>88</v>
      </c>
      <c r="L31" s="169">
        <f>IF(ISERROR(VLOOKUP($B31,'Race 7'!$G$3:$I$82,3,FALSE)),0,VLOOKUP($B31,'Race 7'!$G$3:$I$82,3,FALSE))</f>
        <v>87</v>
      </c>
      <c r="M31" s="169">
        <f>IF(ISERROR(VLOOKUP($B31,'Race 8'!$G$3:$I$82,3,FALSE)),0,VLOOKUP($B31,'Race 8'!$G$3:$I$82,3,FALSE))</f>
        <v>84</v>
      </c>
      <c r="N31" s="169">
        <f>IF(ISERROR(VLOOKUP($B31,'Race 9'!$G$3:$I$78,3,FALSE)),0,VLOOKUP($B31,'Race 9'!$G$3:$I$78,3,FALSE))</f>
        <v>0</v>
      </c>
      <c r="O31" s="169">
        <f>IF(ISERROR(VLOOKUP($B31,'Race 10'!$G$3:$I$74,3,FALSE)),0,VLOOKUP($B31,'Race 10'!$G$3:$I$74,3,FALSE))</f>
        <v>0</v>
      </c>
      <c r="P31" s="354"/>
      <c r="Q31" s="169">
        <v>3</v>
      </c>
    </row>
    <row r="32" spans="1:17" ht="12.75" customHeight="1">
      <c r="A32" s="196">
        <v>9</v>
      </c>
      <c r="B32" s="197" t="s">
        <v>176</v>
      </c>
      <c r="C32" s="169">
        <f>COUNTIF(F32:O32,"&gt;0")</f>
        <v>3</v>
      </c>
      <c r="D32" s="169">
        <f>SUM(LARGE(F32:O32,{1,2,3,4,5,6}))</f>
        <v>239</v>
      </c>
      <c r="E32" s="343">
        <f>SUM(F32:O32)/C32</f>
        <v>79.66666666666667</v>
      </c>
      <c r="F32" s="198">
        <f>IF(ISERROR(VLOOKUP(B32,'Race 1'!$H$3:$J$95,3,FALSE)),0,VLOOKUP(B32,'Race 1'!$H$3:$J$95,3,FALSE))</f>
        <v>0</v>
      </c>
      <c r="G32" s="198">
        <f>IF(ISERROR(VLOOKUP(B32,'Race 2'!$H$3:$J$99,3,FALSE)),0,VLOOKUP(B32,'Race 2'!$H$3:$J$99,3,FALSE))</f>
        <v>0</v>
      </c>
      <c r="H32" s="198">
        <f>IF(ISERROR(VLOOKUP(B32,'Race 3'!$G$3:$I$105,3,FALSE)),0,VLOOKUP(B32,'Race 3'!$G$3:$I$105,3,FALSE))</f>
        <v>0</v>
      </c>
      <c r="I32" s="198">
        <f>IF(ISERROR(VLOOKUP(B32,'Race 4'!$H$3:$J$95,3,FALSE)),0,VLOOKUP(B32,'Race 4'!$H$3:$J$95,3,FALSE))</f>
        <v>0</v>
      </c>
      <c r="J32" s="169">
        <f>IF(ISERROR(VLOOKUP(B32,'Race 5'!$G$3:$I$95,3,FALSE)),0,VLOOKUP(B32,'Race 5'!$G$3:$I$95,3,FALSE))</f>
        <v>0</v>
      </c>
      <c r="K32" s="169">
        <f>IF(ISERROR(VLOOKUP(B32,'Race 6'!$G$3:$I$111,3,FALSE)),0,VLOOKUP(B32,'Race 6'!$G$3:$I$111,3,FALSE))</f>
        <v>0</v>
      </c>
      <c r="L32" s="169">
        <f>IF(ISERROR(VLOOKUP($B32,'Race 7'!$G$3:$I$82,3,FALSE)),0,VLOOKUP($B32,'Race 7'!$G$3:$I$82,3,FALSE))</f>
        <v>83</v>
      </c>
      <c r="M32" s="169">
        <f>IF(ISERROR(VLOOKUP($B32,'Race 8'!$G$3:$I$82,3,FALSE)),0,VLOOKUP($B32,'Race 8'!$G$3:$I$82,3,FALSE))</f>
        <v>67</v>
      </c>
      <c r="N32" s="169">
        <f>IF(ISERROR(VLOOKUP($B32,'Race 9'!$G$3:$I$78,3,FALSE)),0,VLOOKUP($B32,'Race 9'!$G$3:$I$78,3,FALSE))</f>
        <v>89</v>
      </c>
      <c r="O32" s="169">
        <f>IF(ISERROR(VLOOKUP($B32,'Race 10'!$G$3:$I$74,3,FALSE)),0,VLOOKUP($B32,'Race 10'!$G$3:$I$74,3,FALSE))</f>
        <v>0</v>
      </c>
      <c r="P32" s="354"/>
      <c r="Q32" s="169">
        <v>3</v>
      </c>
    </row>
    <row r="33" spans="1:17" ht="12.75" customHeight="1">
      <c r="A33" s="196">
        <v>10</v>
      </c>
      <c r="B33" s="197" t="s">
        <v>36</v>
      </c>
      <c r="C33" s="169">
        <f>COUNTIF(F33:O33,"&gt;0")</f>
        <v>3</v>
      </c>
      <c r="D33" s="169">
        <f>SUM(LARGE(F33:O33,{1,2,3,4,5,6}))</f>
        <v>236</v>
      </c>
      <c r="E33" s="343">
        <f>SUM(F33:O33)/C33</f>
        <v>78.66666666666667</v>
      </c>
      <c r="F33" s="198">
        <f>IF(ISERROR(VLOOKUP(B33,'Race 1'!$H$3:$J$95,3,FALSE)),0,VLOOKUP(B33,'Race 1'!$H$3:$J$95,3,FALSE))</f>
        <v>0</v>
      </c>
      <c r="G33" s="198">
        <f>IF(ISERROR(VLOOKUP(B33,'Race 2'!$H$3:$J$99,3,FALSE)),0,VLOOKUP(B33,'Race 2'!$H$3:$J$99,3,FALSE))</f>
        <v>0</v>
      </c>
      <c r="H33" s="198">
        <f>IF(ISERROR(VLOOKUP(B33,'Race 3'!$G$3:$I$105,3,FALSE)),0,VLOOKUP(B33,'Race 3'!$G$3:$I$105,3,FALSE))</f>
        <v>87</v>
      </c>
      <c r="I33" s="198">
        <f>IF(ISERROR(VLOOKUP(B33,'Race 4'!$H$3:$J$95,3,FALSE)),0,VLOOKUP(B33,'Race 4'!$H$3:$J$95,3,FALSE))</f>
        <v>0</v>
      </c>
      <c r="J33" s="169">
        <f>IF(ISERROR(VLOOKUP(B33,'Race 5'!$G$3:$I$95,3,FALSE)),0,VLOOKUP(B33,'Race 5'!$G$3:$I$95,3,FALSE))</f>
        <v>0</v>
      </c>
      <c r="K33" s="169">
        <f>IF(ISERROR(VLOOKUP(B33,'Race 6'!$G$3:$I$111,3,FALSE)),0,VLOOKUP(B33,'Race 6'!$G$3:$I$111,3,FALSE))</f>
        <v>0</v>
      </c>
      <c r="L33" s="169">
        <f>IF(ISERROR(VLOOKUP($B33,'Race 7'!$G$3:$I$82,3,FALSE)),0,VLOOKUP($B33,'Race 7'!$G$3:$I$82,3,FALSE))</f>
        <v>60</v>
      </c>
      <c r="M33" s="169">
        <f>IF(ISERROR(VLOOKUP($B33,'Race 8'!$G$3:$I$82,3,FALSE)),0,VLOOKUP($B33,'Race 8'!$G$3:$I$82,3,FALSE))</f>
        <v>89</v>
      </c>
      <c r="N33" s="169">
        <f>IF(ISERROR(VLOOKUP($B33,'Race 9'!$G$3:$I$78,3,FALSE)),0,VLOOKUP($B33,'Race 9'!$G$3:$I$78,3,FALSE))</f>
        <v>0</v>
      </c>
      <c r="O33" s="169">
        <f>IF(ISERROR(VLOOKUP($B33,'Race 10'!$G$3:$I$74,3,FALSE)),0,VLOOKUP($B33,'Race 10'!$G$3:$I$74,3,FALSE))</f>
        <v>0</v>
      </c>
      <c r="P33" s="354"/>
      <c r="Q33" s="169">
        <v>3</v>
      </c>
    </row>
    <row r="34" spans="1:17" ht="12.75" customHeight="1">
      <c r="A34" s="196">
        <v>11</v>
      </c>
      <c r="B34" s="197" t="s">
        <v>79</v>
      </c>
      <c r="C34" s="169">
        <f>COUNTIF(F34:O34,"&gt;0")</f>
        <v>3</v>
      </c>
      <c r="D34" s="169">
        <f>SUM(LARGE(F34:O34,{1,2,3,4,5,6}))</f>
        <v>228</v>
      </c>
      <c r="E34" s="343">
        <f>SUM(F34:O34)/C34</f>
        <v>76</v>
      </c>
      <c r="F34" s="198">
        <f>IF(ISERROR(VLOOKUP(B34,'Race 1'!$H$3:$J$95,3,FALSE)),0,VLOOKUP(B34,'Race 1'!$H$3:$J$95,3,FALSE))</f>
        <v>78</v>
      </c>
      <c r="G34" s="198">
        <f>IF(ISERROR(VLOOKUP(B34,'Race 2'!$H$3:$J$99,3,FALSE)),0,VLOOKUP(B34,'Race 2'!$H$3:$J$99,3,FALSE))</f>
        <v>0</v>
      </c>
      <c r="H34" s="198">
        <f>IF(ISERROR(VLOOKUP(B34,'Race 3'!$G$3:$I$105,3,FALSE)),0,VLOOKUP(B34,'Race 3'!$G$3:$I$105,3,FALSE))</f>
        <v>76</v>
      </c>
      <c r="I34" s="198">
        <f>IF(ISERROR(VLOOKUP(B34,'Race 4'!$H$3:$J$95,3,FALSE)),0,VLOOKUP(B34,'Race 4'!$H$3:$J$95,3,FALSE))</f>
        <v>0</v>
      </c>
      <c r="J34" s="169">
        <f>IF(ISERROR(VLOOKUP(B34,'Race 5'!$G$3:$I$95,3,FALSE)),0,VLOOKUP(B34,'Race 5'!$G$3:$I$95,3,FALSE))</f>
        <v>0</v>
      </c>
      <c r="K34" s="169">
        <f>IF(ISERROR(VLOOKUP(B34,'Race 6'!$G$3:$I$111,3,FALSE)),0,VLOOKUP(B34,'Race 6'!$G$3:$I$111,3,FALSE))</f>
        <v>0</v>
      </c>
      <c r="L34" s="169">
        <f>IF(ISERROR(VLOOKUP($B34,'Race 7'!$G$3:$I$82,3,FALSE)),0,VLOOKUP($B34,'Race 7'!$G$3:$I$82,3,FALSE))</f>
        <v>0</v>
      </c>
      <c r="M34" s="169">
        <f>IF(ISERROR(VLOOKUP($B34,'Race 8'!$G$3:$I$82,3,FALSE)),0,VLOOKUP($B34,'Race 8'!$G$3:$I$82,3,FALSE))</f>
        <v>0</v>
      </c>
      <c r="N34" s="169">
        <f>IF(ISERROR(VLOOKUP($B34,'Race 9'!$G$3:$I$78,3,FALSE)),0,VLOOKUP($B34,'Race 9'!$G$3:$I$78,3,FALSE))</f>
        <v>74</v>
      </c>
      <c r="O34" s="169">
        <f>IF(ISERROR(VLOOKUP($B34,'Race 10'!$G$3:$I$74,3,FALSE)),0,VLOOKUP($B34,'Race 10'!$G$3:$I$74,3,FALSE))</f>
        <v>0</v>
      </c>
      <c r="P34" s="354"/>
      <c r="Q34" s="169">
        <v>3</v>
      </c>
    </row>
    <row r="35" spans="1:17" ht="12.75" customHeight="1">
      <c r="A35" s="196">
        <v>12</v>
      </c>
      <c r="B35" s="197" t="s">
        <v>14</v>
      </c>
      <c r="C35" s="169">
        <f>COUNTIF(F35:O35,"&gt;0")</f>
        <v>3</v>
      </c>
      <c r="D35" s="169">
        <f>SUM(LARGE(F35:O35,{1,2,3,4,5,6}))</f>
        <v>211</v>
      </c>
      <c r="E35" s="343">
        <f>SUM(F35:O35)/C35</f>
        <v>70.33333333333333</v>
      </c>
      <c r="F35" s="198">
        <f>IF(ISERROR(VLOOKUP(B35,'Race 1'!$H$3:$J$95,3,FALSE)),0,VLOOKUP(B35,'Race 1'!$H$3:$J$95,3,FALSE))</f>
        <v>65</v>
      </c>
      <c r="G35" s="198">
        <f>IF(ISERROR(VLOOKUP(B35,'Race 2'!$H$3:$J$99,3,FALSE)),0,VLOOKUP(B35,'Race 2'!$H$3:$J$99,3,FALSE))</f>
        <v>71</v>
      </c>
      <c r="H35" s="198">
        <f>IF(ISERROR(VLOOKUP(B35,'Race 3'!$G$3:$I$105,3,FALSE)),0,VLOOKUP(B35,'Race 3'!$G$3:$I$105,3,FALSE))</f>
        <v>75</v>
      </c>
      <c r="I35" s="198">
        <f>IF(ISERROR(VLOOKUP(B35,'Race 4'!$H$3:$J$95,3,FALSE)),0,VLOOKUP(B35,'Race 4'!$H$3:$J$95,3,FALSE))</f>
        <v>0</v>
      </c>
      <c r="J35" s="169">
        <f>IF(ISERROR(VLOOKUP(B35,'Race 5'!$G$3:$I$95,3,FALSE)),0,VLOOKUP(B35,'Race 5'!$G$3:$I$95,3,FALSE))</f>
        <v>0</v>
      </c>
      <c r="K35" s="169">
        <f>IF(ISERROR(VLOOKUP(B35,'Race 6'!$G$3:$I$111,3,FALSE)),0,VLOOKUP(B35,'Race 6'!$G$3:$I$111,3,FALSE))</f>
        <v>0</v>
      </c>
      <c r="L35" s="169">
        <f>IF(ISERROR(VLOOKUP($B35,'Race 7'!$G$3:$I$82,3,FALSE)),0,VLOOKUP($B35,'Race 7'!$G$3:$I$82,3,FALSE))</f>
        <v>0</v>
      </c>
      <c r="M35" s="169">
        <f>IF(ISERROR(VLOOKUP($B35,'Race 8'!$G$3:$I$82,3,FALSE)),0,VLOOKUP($B35,'Race 8'!$G$3:$I$82,3,FALSE))</f>
        <v>0</v>
      </c>
      <c r="N35" s="169">
        <f>IF(ISERROR(VLOOKUP($B35,'Race 9'!$G$3:$I$78,3,FALSE)),0,VLOOKUP($B35,'Race 9'!$G$3:$I$78,3,FALSE))</f>
        <v>0</v>
      </c>
      <c r="O35" s="169">
        <f>IF(ISERROR(VLOOKUP($B35,'Race 10'!$G$3:$I$74,3,FALSE)),0,VLOOKUP($B35,'Race 10'!$G$3:$I$74,3,FALSE))</f>
        <v>0</v>
      </c>
      <c r="P35" s="354"/>
      <c r="Q35" s="169">
        <v>3</v>
      </c>
    </row>
    <row r="36" spans="1:17" ht="12.75" customHeight="1">
      <c r="A36" s="196">
        <v>13</v>
      </c>
      <c r="B36" s="197" t="s">
        <v>120</v>
      </c>
      <c r="C36" s="169">
        <f>COUNTIF(F36:O36,"&gt;0")</f>
        <v>2</v>
      </c>
      <c r="D36" s="169">
        <f>SUM(LARGE(F36:O36,{1,2,3,4,5,6}))</f>
        <v>156</v>
      </c>
      <c r="E36" s="343">
        <f>SUM(F36:O36)/C36</f>
        <v>78</v>
      </c>
      <c r="F36" s="198">
        <f>IF(ISERROR(VLOOKUP(B36,'Race 1'!$H$3:$J$95,3,FALSE)),0,VLOOKUP(B36,'Race 1'!$H$3:$J$95,3,FALSE))</f>
        <v>82</v>
      </c>
      <c r="G36" s="198">
        <f>IF(ISERROR(VLOOKUP(B36,'Race 2'!$H$3:$J$99,3,FALSE)),0,VLOOKUP(B36,'Race 2'!$H$3:$J$99,3,FALSE))</f>
        <v>0</v>
      </c>
      <c r="H36" s="198">
        <f>IF(ISERROR(VLOOKUP(B36,'Race 3'!$G$3:$I$105,3,FALSE)),0,VLOOKUP(B36,'Race 3'!$G$3:$I$105,3,FALSE))</f>
        <v>74</v>
      </c>
      <c r="I36" s="198">
        <f>IF(ISERROR(VLOOKUP(B36,'Race 4'!$H$3:$J$95,3,FALSE)),0,VLOOKUP(B36,'Race 4'!$H$3:$J$95,3,FALSE))</f>
        <v>0</v>
      </c>
      <c r="J36" s="169">
        <f>IF(ISERROR(VLOOKUP(B36,'Race 5'!$G$3:$I$95,3,FALSE)),0,VLOOKUP(B36,'Race 5'!$G$3:$I$95,3,FALSE))</f>
        <v>0</v>
      </c>
      <c r="K36" s="169">
        <f>IF(ISERROR(VLOOKUP(B36,'Race 6'!$G$3:$I$111,3,FALSE)),0,VLOOKUP(B36,'Race 6'!$G$3:$I$111,3,FALSE))</f>
        <v>0</v>
      </c>
      <c r="L36" s="169">
        <f>IF(ISERROR(VLOOKUP($B36,'Race 7'!$G$3:$I$82,3,FALSE)),0,VLOOKUP($B36,'Race 7'!$G$3:$I$82,3,FALSE))</f>
        <v>0</v>
      </c>
      <c r="M36" s="169">
        <f>IF(ISERROR(VLOOKUP($B36,'Race 8'!$G$3:$I$82,3,FALSE)),0,VLOOKUP($B36,'Race 8'!$G$3:$I$82,3,FALSE))</f>
        <v>0</v>
      </c>
      <c r="N36" s="169">
        <f>IF(ISERROR(VLOOKUP($B36,'Race 9'!$G$3:$I$78,3,FALSE)),0,VLOOKUP($B36,'Race 9'!$G$3:$I$78,3,FALSE))</f>
        <v>0</v>
      </c>
      <c r="O36" s="169">
        <f>IF(ISERROR(VLOOKUP($B36,'Race 10'!$G$3:$I$74,3,FALSE)),0,VLOOKUP($B36,'Race 10'!$G$3:$I$74,3,FALSE))</f>
        <v>0</v>
      </c>
      <c r="P36" s="354"/>
      <c r="Q36" s="169">
        <v>3</v>
      </c>
    </row>
    <row r="37" spans="1:17" ht="12.75" customHeight="1">
      <c r="A37" s="196">
        <v>14</v>
      </c>
      <c r="B37" s="197" t="s">
        <v>81</v>
      </c>
      <c r="C37" s="169">
        <f>COUNTIF(F37:O37,"&gt;0")</f>
        <v>1</v>
      </c>
      <c r="D37" s="169">
        <f>SUM(LARGE(F37:O37,{1,2,3,4,5,6}))</f>
        <v>90</v>
      </c>
      <c r="E37" s="343">
        <f>SUM(F37:O37)/C37</f>
        <v>90</v>
      </c>
      <c r="F37" s="198">
        <f>IF(ISERROR(VLOOKUP(B37,'Race 1'!$H$3:$J$95,3,FALSE)),0,VLOOKUP(B37,'Race 1'!$H$3:$J$95,3,FALSE))</f>
        <v>90</v>
      </c>
      <c r="G37" s="198">
        <f>IF(ISERROR(VLOOKUP(B37,'Race 2'!$H$3:$J$99,3,FALSE)),0,VLOOKUP(B37,'Race 2'!$H$3:$J$99,3,FALSE))</f>
        <v>0</v>
      </c>
      <c r="H37" s="198">
        <f>IF(ISERROR(VLOOKUP(B37,'Race 3'!$G$3:$I$105,3,FALSE)),0,VLOOKUP(B37,'Race 3'!$G$3:$I$105,3,FALSE))</f>
        <v>0</v>
      </c>
      <c r="I37" s="198">
        <f>IF(ISERROR(VLOOKUP(B37,'Race 4'!$H$3:$J$95,3,FALSE)),0,VLOOKUP(B37,'Race 4'!$H$3:$J$95,3,FALSE))</f>
        <v>0</v>
      </c>
      <c r="J37" s="169">
        <f>IF(ISERROR(VLOOKUP(B37,'Race 5'!$G$3:$I$95,3,FALSE)),0,VLOOKUP(B37,'Race 5'!$G$3:$I$95,3,FALSE))</f>
        <v>0</v>
      </c>
      <c r="K37" s="169">
        <f>IF(ISERROR(VLOOKUP(B37,'Race 6'!$G$3:$I$111,3,FALSE)),0,VLOOKUP(B37,'Race 6'!$G$3:$I$111,3,FALSE))</f>
        <v>0</v>
      </c>
      <c r="L37" s="169">
        <f>IF(ISERROR(VLOOKUP($B37,'Race 7'!$G$3:$I$82,3,FALSE)),0,VLOOKUP($B37,'Race 7'!$G$3:$I$82,3,FALSE))</f>
        <v>0</v>
      </c>
      <c r="M37" s="169">
        <f>IF(ISERROR(VLOOKUP($B37,'Race 8'!$G$3:$I$82,3,FALSE)),0,VLOOKUP($B37,'Race 8'!$G$3:$I$82,3,FALSE))</f>
        <v>0</v>
      </c>
      <c r="N37" s="169">
        <f>IF(ISERROR(VLOOKUP($B37,'Race 9'!$G$3:$I$78,3,FALSE)),0,VLOOKUP($B37,'Race 9'!$G$3:$I$78,3,FALSE))</f>
        <v>0</v>
      </c>
      <c r="O37" s="169">
        <f>IF(ISERROR(VLOOKUP($B37,'Race 10'!$G$3:$I$74,3,FALSE)),0,VLOOKUP($B37,'Race 10'!$G$3:$I$74,3,FALSE))</f>
        <v>0</v>
      </c>
      <c r="P37" s="354"/>
      <c r="Q37" s="169">
        <v>3</v>
      </c>
    </row>
    <row r="38" spans="1:17" ht="12.75" customHeight="1">
      <c r="A38" s="196">
        <v>15</v>
      </c>
      <c r="B38" s="197" t="s">
        <v>33</v>
      </c>
      <c r="C38" s="169">
        <f>COUNTIF(F38:O38,"&gt;0")</f>
        <v>1</v>
      </c>
      <c r="D38" s="169">
        <f>SUM(LARGE(F38:O38,{1,2,3,4,5,6}))</f>
        <v>87</v>
      </c>
      <c r="E38" s="343">
        <f>SUM(F38:O38)/C38</f>
        <v>87</v>
      </c>
      <c r="F38" s="198">
        <f>IF(ISERROR(VLOOKUP(B38,'Race 1'!$H$3:$J$95,3,FALSE)),0,VLOOKUP(B38,'Race 1'!$H$3:$J$95,3,FALSE))</f>
        <v>0</v>
      </c>
      <c r="G38" s="198">
        <f>IF(ISERROR(VLOOKUP(B38,'Race 2'!$H$3:$J$99,3,FALSE)),0,VLOOKUP(B38,'Race 2'!$H$3:$J$99,3,FALSE))</f>
        <v>87</v>
      </c>
      <c r="H38" s="198">
        <f>IF(ISERROR(VLOOKUP(B38,'Race 3'!$G$3:$I$105,3,FALSE)),0,VLOOKUP(B38,'Race 3'!$G$3:$I$105,3,FALSE))</f>
        <v>0</v>
      </c>
      <c r="I38" s="198">
        <f>IF(ISERROR(VLOOKUP(B38,'Race 4'!$H$3:$J$95,3,FALSE)),0,VLOOKUP(B38,'Race 4'!$H$3:$J$95,3,FALSE))</f>
        <v>0</v>
      </c>
      <c r="J38" s="169">
        <f>IF(ISERROR(VLOOKUP(B38,'Race 5'!$G$3:$I$95,3,FALSE)),0,VLOOKUP(B38,'Race 5'!$G$3:$I$95,3,FALSE))</f>
        <v>0</v>
      </c>
      <c r="K38" s="169">
        <f>IF(ISERROR(VLOOKUP(B38,'Race 6'!$G$3:$I$111,3,FALSE)),0,VLOOKUP(B38,'Race 6'!$G$3:$I$111,3,FALSE))</f>
        <v>0</v>
      </c>
      <c r="L38" s="169">
        <f>IF(ISERROR(VLOOKUP($B38,'Race 7'!$G$3:$I$82,3,FALSE)),0,VLOOKUP($B38,'Race 7'!$G$3:$I$82,3,FALSE))</f>
        <v>0</v>
      </c>
      <c r="M38" s="169">
        <f>IF(ISERROR(VLOOKUP($B38,'Race 8'!$G$3:$I$82,3,FALSE)),0,VLOOKUP($B38,'Race 8'!$G$3:$I$82,3,FALSE))</f>
        <v>0</v>
      </c>
      <c r="N38" s="169">
        <f>IF(ISERROR(VLOOKUP($B38,'Race 9'!$G$3:$I$78,3,FALSE)),0,VLOOKUP($B38,'Race 9'!$G$3:$I$78,3,FALSE))</f>
        <v>0</v>
      </c>
      <c r="O38" s="169">
        <f>IF(ISERROR(VLOOKUP($B38,'Race 10'!$G$3:$I$74,3,FALSE)),0,VLOOKUP($B38,'Race 10'!$G$3:$I$74,3,FALSE))</f>
        <v>0</v>
      </c>
      <c r="P38" s="354"/>
      <c r="Q38" s="169">
        <v>3</v>
      </c>
    </row>
    <row r="39" spans="1:17" ht="12.75" customHeight="1" thickBot="1">
      <c r="A39" s="196">
        <v>16</v>
      </c>
      <c r="B39" s="197" t="s">
        <v>73</v>
      </c>
      <c r="C39" s="169">
        <f>COUNTIF(F39:O39,"&gt;0")</f>
        <v>1</v>
      </c>
      <c r="D39" s="169">
        <f>SUM(LARGE(F39:O39,{1,2,3,4,5,6}))</f>
        <v>76</v>
      </c>
      <c r="E39" s="344">
        <f>SUM(F39:O39)/C39</f>
        <v>76</v>
      </c>
      <c r="F39" s="198">
        <f>IF(ISERROR(VLOOKUP(B39,'Race 1'!$H$3:$J$95,3,FALSE)),0,VLOOKUP(B39,'Race 1'!$H$3:$J$95,3,FALSE))</f>
        <v>0</v>
      </c>
      <c r="G39" s="198">
        <f>IF(ISERROR(VLOOKUP(B39,'Race 2'!$H$3:$J$99,3,FALSE)),0,VLOOKUP(B39,'Race 2'!$H$3:$J$99,3,FALSE))</f>
        <v>0</v>
      </c>
      <c r="H39" s="198">
        <f>IF(ISERROR(VLOOKUP(B39,'Race 3'!$G$3:$I$105,3,FALSE)),0,VLOOKUP(B39,'Race 3'!$G$3:$I$105,3,FALSE))</f>
        <v>0</v>
      </c>
      <c r="I39" s="198">
        <f>IF(ISERROR(VLOOKUP(B39,'Race 4'!$H$3:$J$95,3,FALSE)),0,VLOOKUP(B39,'Race 4'!$H$3:$J$95,3,FALSE))</f>
        <v>0</v>
      </c>
      <c r="J39" s="169">
        <f>IF(ISERROR(VLOOKUP(B39,'Race 5'!$G$3:$I$95,3,FALSE)),0,VLOOKUP(B39,'Race 5'!$G$3:$I$95,3,FALSE))</f>
        <v>0</v>
      </c>
      <c r="K39" s="169">
        <f>IF(ISERROR(VLOOKUP(B39,'Race 6'!$G$3:$I$111,3,FALSE)),0,VLOOKUP(B39,'Race 6'!$G$3:$I$111,3,FALSE))</f>
        <v>0</v>
      </c>
      <c r="L39" s="169">
        <f>IF(ISERROR(VLOOKUP($B39,'Race 7'!$G$3:$I$82,3,FALSE)),0,VLOOKUP($B39,'Race 7'!$G$3:$I$82,3,FALSE))</f>
        <v>0</v>
      </c>
      <c r="M39" s="169">
        <f>IF(ISERROR(VLOOKUP($B39,'Race 8'!$G$3:$I$82,3,FALSE)),0,VLOOKUP($B39,'Race 8'!$G$3:$I$82,3,FALSE))</f>
        <v>0</v>
      </c>
      <c r="N39" s="169">
        <f>IF(ISERROR(VLOOKUP($B39,'Race 9'!$G$3:$I$78,3,FALSE)),0,VLOOKUP($B39,'Race 9'!$G$3:$I$78,3,FALSE))</f>
        <v>76</v>
      </c>
      <c r="O39" s="169">
        <f>IF(ISERROR(VLOOKUP($B39,'Race 10'!$G$3:$I$74,3,FALSE)),0,VLOOKUP($B39,'Race 10'!$G$3:$I$74,3,FALSE))</f>
        <v>0</v>
      </c>
      <c r="P39" s="354"/>
      <c r="Q39" s="169">
        <v>3</v>
      </c>
    </row>
    <row r="40" spans="1:17" ht="12.75" customHeight="1">
      <c r="A40" s="364">
        <v>1</v>
      </c>
      <c r="B40" s="194" t="s">
        <v>95</v>
      </c>
      <c r="C40" s="168">
        <f>COUNTIF(F40:O40,"&gt;0")</f>
        <v>9</v>
      </c>
      <c r="D40" s="168">
        <f>SUM(LARGE(F40:O40,{1,2,3,4,5,6}))</f>
        <v>516</v>
      </c>
      <c r="E40" s="342">
        <f>SUM(F40:O40)/C40</f>
        <v>83.55555555555556</v>
      </c>
      <c r="F40" s="195">
        <f>IF(ISERROR(VLOOKUP(B40,'Race 1'!$H$3:$J$95,3,FALSE)),0,VLOOKUP(B40,'Race 1'!$H$3:$J$95,3,FALSE))</f>
        <v>71</v>
      </c>
      <c r="G40" s="195">
        <f>IF(ISERROR(VLOOKUP(B40,'Race 2'!$H$3:$J$99,3,FALSE)),0,VLOOKUP(B40,'Race 2'!$H$3:$J$99,3,FALSE))</f>
        <v>85</v>
      </c>
      <c r="H40" s="195">
        <f>IF(ISERROR(VLOOKUP(B40,'Race 3'!$G$3:$I$105,3,FALSE)),0,VLOOKUP(B40,'Race 3'!$G$3:$I$105,3,FALSE))</f>
        <v>84</v>
      </c>
      <c r="I40" s="195">
        <f>IF(ISERROR(VLOOKUP(B40,'Race 4'!$H$3:$J$95,3,FALSE)),0,VLOOKUP(B40,'Race 4'!$H$3:$J$95,3,FALSE))</f>
        <v>0</v>
      </c>
      <c r="J40" s="168">
        <f>IF(ISERROR(VLOOKUP(B40,'Race 5'!$G$3:$I$95,3,FALSE)),0,VLOOKUP(B40,'Race 5'!$G$3:$I$95,3,FALSE))</f>
        <v>82</v>
      </c>
      <c r="K40" s="168">
        <f>IF(ISERROR(VLOOKUP(B40,'Race 6'!$G$3:$I$111,3,FALSE)),0,VLOOKUP(B40,'Race 6'!$G$3:$I$111,3,FALSE))</f>
        <v>87</v>
      </c>
      <c r="L40" s="168">
        <f>IF(ISERROR(VLOOKUP($B40,'Race 7'!$G$3:$I$82,3,FALSE)),0,VLOOKUP($B40,'Race 7'!$G$3:$I$82,3,FALSE))</f>
        <v>84</v>
      </c>
      <c r="M40" s="168">
        <f>IF(ISERROR(VLOOKUP($B40,'Race 8'!$G$3:$I$82,3,FALSE)),0,VLOOKUP($B40,'Race 8'!$G$3:$I$82,3,FALSE))</f>
        <v>83</v>
      </c>
      <c r="N40" s="168">
        <f>IF(ISERROR(VLOOKUP($B40,'Race 9'!$G$3:$I$78,3,FALSE)),0,VLOOKUP($B40,'Race 9'!$G$3:$I$78,3,FALSE))</f>
        <v>83</v>
      </c>
      <c r="O40" s="168">
        <f>IF(ISERROR(VLOOKUP($B40,'Race 10'!$G$3:$I$74,3,FALSE)),0,VLOOKUP($B40,'Race 10'!$G$3:$I$74,3,FALSE))</f>
        <v>93</v>
      </c>
      <c r="P40" s="353">
        <v>4</v>
      </c>
      <c r="Q40" s="168">
        <v>4</v>
      </c>
    </row>
    <row r="41" spans="1:17" ht="12.75" customHeight="1">
      <c r="A41" s="365">
        <v>2</v>
      </c>
      <c r="B41" s="197" t="s">
        <v>24</v>
      </c>
      <c r="C41" s="169">
        <f>COUNTIF(F41:O41,"&gt;0")</f>
        <v>9</v>
      </c>
      <c r="D41" s="169">
        <f>SUM(LARGE(F41:O41,{1,2,3,4,5,6}))</f>
        <v>505</v>
      </c>
      <c r="E41" s="343">
        <f>SUM(F41:O41)/C41</f>
        <v>82.11111111111111</v>
      </c>
      <c r="F41" s="198">
        <f>IF(ISERROR(VLOOKUP(B41,'Race 1'!$H$3:$J$95,3,FALSE)),0,VLOOKUP(B41,'Race 1'!$H$3:$J$95,3,FALSE))</f>
        <v>83</v>
      </c>
      <c r="G41" s="198">
        <f>IF(ISERROR(VLOOKUP(B41,'Race 2'!$H$3:$J$99,3,FALSE)),0,VLOOKUP(B41,'Race 2'!$H$3:$J$99,3,FALSE))</f>
        <v>78</v>
      </c>
      <c r="H41" s="198">
        <f>IF(ISERROR(VLOOKUP(B41,'Race 3'!$G$3:$I$105,3,FALSE)),0,VLOOKUP(B41,'Race 3'!$G$3:$I$105,3,FALSE))</f>
        <v>77</v>
      </c>
      <c r="I41" s="198">
        <f>IF(ISERROR(VLOOKUP(B41,'Race 4'!$H$3:$J$95,3,FALSE)),0,VLOOKUP(B41,'Race 4'!$H$3:$J$95,3,FALSE))</f>
        <v>0</v>
      </c>
      <c r="J41" s="169">
        <f>IF(ISERROR(VLOOKUP(B41,'Race 5'!$G$3:$I$95,3,FALSE)),0,VLOOKUP(B41,'Race 5'!$G$3:$I$95,3,FALSE))</f>
        <v>79</v>
      </c>
      <c r="K41" s="169">
        <f>IF(ISERROR(VLOOKUP(B41,'Race 6'!$G$3:$I$111,3,FALSE)),0,VLOOKUP(B41,'Race 6'!$G$3:$I$111,3,FALSE))</f>
        <v>82</v>
      </c>
      <c r="L41" s="169">
        <f>IF(ISERROR(VLOOKUP($B41,'Race 7'!$G$3:$I$82,3,FALSE)),0,VLOOKUP($B41,'Race 7'!$G$3:$I$82,3,FALSE))</f>
        <v>80</v>
      </c>
      <c r="M41" s="169">
        <f>IF(ISERROR(VLOOKUP($B41,'Race 8'!$G$3:$I$82,3,FALSE)),0,VLOOKUP($B41,'Race 8'!$G$3:$I$82,3,FALSE))</f>
        <v>81</v>
      </c>
      <c r="N41" s="169">
        <f>IF(ISERROR(VLOOKUP($B41,'Race 9'!$G$3:$I$78,3,FALSE)),0,VLOOKUP($B41,'Race 9'!$G$3:$I$78,3,FALSE))</f>
        <v>88</v>
      </c>
      <c r="O41" s="169">
        <f>IF(ISERROR(VLOOKUP($B41,'Race 10'!$G$3:$I$74,3,FALSE)),0,VLOOKUP($B41,'Race 10'!$G$3:$I$74,3,FALSE))</f>
        <v>91</v>
      </c>
      <c r="P41" s="354"/>
      <c r="Q41" s="169">
        <v>4</v>
      </c>
    </row>
    <row r="42" spans="1:17" ht="12.75" customHeight="1">
      <c r="A42" s="366">
        <v>3</v>
      </c>
      <c r="B42" s="197" t="s">
        <v>43</v>
      </c>
      <c r="C42" s="169">
        <f>COUNTIF(F42:O42,"&gt;0")</f>
        <v>7</v>
      </c>
      <c r="D42" s="169">
        <f>SUM(LARGE(F42:O42,{1,2,3,4,5,6}))</f>
        <v>502</v>
      </c>
      <c r="E42" s="343">
        <f>SUM(F42:O42)/C42</f>
        <v>83.14285714285714</v>
      </c>
      <c r="F42" s="198">
        <f>IF(ISERROR(VLOOKUP(B42,'Race 1'!$H$3:$J$95,3,FALSE)),0,VLOOKUP(B42,'Race 1'!$H$3:$J$95,3,FALSE))</f>
        <v>80</v>
      </c>
      <c r="G42" s="198">
        <f>IF(ISERROR(VLOOKUP(B42,'Race 2'!$H$3:$J$99,3,FALSE)),0,VLOOKUP(B42,'Race 2'!$H$3:$J$99,3,FALSE))</f>
        <v>81</v>
      </c>
      <c r="H42" s="198">
        <f>IF(ISERROR(VLOOKUP(B42,'Race 3'!$G$3:$I$105,3,FALSE)),0,VLOOKUP(B42,'Race 3'!$G$3:$I$105,3,FALSE))</f>
        <v>83</v>
      </c>
      <c r="I42" s="198">
        <f>IF(ISERROR(VLOOKUP(B42,'Race 4'!$H$3:$J$95,3,FALSE)),0,VLOOKUP(B42,'Race 4'!$H$3:$J$95,3,FALSE))</f>
        <v>0</v>
      </c>
      <c r="J42" s="169">
        <f>IF(ISERROR(VLOOKUP(B42,'Race 5'!$G$3:$I$95,3,FALSE)),0,VLOOKUP(B42,'Race 5'!$G$3:$I$95,3,FALSE))</f>
        <v>80</v>
      </c>
      <c r="K42" s="169">
        <f>IF(ISERROR(VLOOKUP(B42,'Race 6'!$G$3:$I$111,3,FALSE)),0,VLOOKUP(B42,'Race 6'!$G$3:$I$111,3,FALSE))</f>
        <v>85</v>
      </c>
      <c r="L42" s="169">
        <f>IF(ISERROR(VLOOKUP($B42,'Race 7'!$G$3:$I$82,3,FALSE)),0,VLOOKUP($B42,'Race 7'!$G$3:$I$82,3,FALSE))</f>
        <v>0</v>
      </c>
      <c r="M42" s="169">
        <f>IF(ISERROR(VLOOKUP($B42,'Race 8'!$G$3:$I$82,3,FALSE)),0,VLOOKUP($B42,'Race 8'!$G$3:$I$82,3,FALSE))</f>
        <v>0</v>
      </c>
      <c r="N42" s="169">
        <f>IF(ISERROR(VLOOKUP($B42,'Race 9'!$G$3:$I$78,3,FALSE)),0,VLOOKUP($B42,'Race 9'!$G$3:$I$78,3,FALSE))</f>
        <v>84</v>
      </c>
      <c r="O42" s="169">
        <f>IF(ISERROR(VLOOKUP($B42,'Race 10'!$G$3:$I$74,3,FALSE)),0,VLOOKUP($B42,'Race 10'!$G$3:$I$74,3,FALSE))</f>
        <v>89</v>
      </c>
      <c r="P42" s="354"/>
      <c r="Q42" s="169">
        <v>4</v>
      </c>
    </row>
    <row r="43" spans="1:17" ht="12.75" customHeight="1">
      <c r="A43" s="169">
        <v>4</v>
      </c>
      <c r="B43" s="197" t="s">
        <v>25</v>
      </c>
      <c r="C43" s="169">
        <f>COUNTIF(F43:O43,"&gt;0")</f>
        <v>7</v>
      </c>
      <c r="D43" s="169">
        <f>SUM(LARGE(F43:O43,{1,2,3,4,5,6}))</f>
        <v>491</v>
      </c>
      <c r="E43" s="343">
        <f>SUM(F43:O43)/C43</f>
        <v>81</v>
      </c>
      <c r="F43" s="198">
        <f>IF(ISERROR(VLOOKUP(B43,'Race 1'!$H$3:$J$95,3,FALSE)),0,VLOOKUP(B43,'Race 1'!$H$3:$J$95,3,FALSE))</f>
        <v>81</v>
      </c>
      <c r="G43" s="198">
        <f>IF(ISERROR(VLOOKUP(B43,'Race 2'!$H$3:$J$99,3,FALSE)),0,VLOOKUP(B43,'Race 2'!$H$3:$J$99,3,FALSE))</f>
        <v>82</v>
      </c>
      <c r="H43" s="198">
        <f>IF(ISERROR(VLOOKUP(B43,'Race 3'!$G$3:$I$105,3,FALSE)),0,VLOOKUP(B43,'Race 3'!$G$3:$I$105,3,FALSE))</f>
        <v>78</v>
      </c>
      <c r="I43" s="198">
        <f>IF(ISERROR(VLOOKUP(B43,'Race 4'!$H$3:$J$95,3,FALSE)),0,VLOOKUP(B43,'Race 4'!$H$3:$J$95,3,FALSE))</f>
        <v>0</v>
      </c>
      <c r="J43" s="169">
        <f>IF(ISERROR(VLOOKUP(B43,'Race 5'!$G$3:$I$95,3,FALSE)),0,VLOOKUP(B43,'Race 5'!$G$3:$I$95,3,FALSE))</f>
        <v>76</v>
      </c>
      <c r="K43" s="169">
        <f>IF(ISERROR(VLOOKUP(B43,'Race 6'!$G$3:$I$111,3,FALSE)),0,VLOOKUP(B43,'Race 6'!$G$3:$I$111,3,FALSE))</f>
        <v>0</v>
      </c>
      <c r="L43" s="169">
        <f>IF(ISERROR(VLOOKUP($B43,'Race 7'!$G$3:$I$82,3,FALSE)),0,VLOOKUP($B43,'Race 7'!$G$3:$I$82,3,FALSE))</f>
        <v>82</v>
      </c>
      <c r="M43" s="169">
        <f>IF(ISERROR(VLOOKUP($B43,'Race 8'!$G$3:$I$82,3,FALSE)),0,VLOOKUP($B43,'Race 8'!$G$3:$I$82,3,FALSE))</f>
        <v>82</v>
      </c>
      <c r="N43" s="169">
        <f>IF(ISERROR(VLOOKUP($B43,'Race 9'!$G$3:$I$78,3,FALSE)),0,VLOOKUP($B43,'Race 9'!$G$3:$I$78,3,FALSE))</f>
        <v>86</v>
      </c>
      <c r="O43" s="169">
        <f>IF(ISERROR(VLOOKUP($B43,'Race 10'!$G$3:$I$74,3,FALSE)),0,VLOOKUP($B43,'Race 10'!$G$3:$I$74,3,FALSE))</f>
        <v>0</v>
      </c>
      <c r="P43" s="354"/>
      <c r="Q43" s="169">
        <v>4</v>
      </c>
    </row>
    <row r="44" spans="1:17" ht="12.75" customHeight="1">
      <c r="A44" s="169">
        <v>5</v>
      </c>
      <c r="B44" s="197" t="s">
        <v>86</v>
      </c>
      <c r="C44" s="169">
        <f>COUNTIF(F44:O44,"&gt;0")</f>
        <v>9</v>
      </c>
      <c r="D44" s="169">
        <f>SUM(LARGE(F44:O44,{1,2,3,4,5,6}))</f>
        <v>490</v>
      </c>
      <c r="E44" s="343">
        <f>SUM(F44:O44)/C44</f>
        <v>79.33333333333333</v>
      </c>
      <c r="F44" s="198">
        <f>IF(ISERROR(VLOOKUP(B44,'Race 1'!$H$3:$J$95,3,FALSE)),0,VLOOKUP(B44,'Race 1'!$H$3:$J$95,3,FALSE))</f>
        <v>73</v>
      </c>
      <c r="G44" s="198">
        <f>IF(ISERROR(VLOOKUP(B44,'Race 2'!$H$3:$J$99,3,FALSE)),0,VLOOKUP(B44,'Race 2'!$H$3:$J$99,3,FALSE))</f>
        <v>86</v>
      </c>
      <c r="H44" s="198">
        <f>IF(ISERROR(VLOOKUP(B44,'Race 3'!$G$3:$I$105,3,FALSE)),0,VLOOKUP(B44,'Race 3'!$G$3:$I$105,3,FALSE))</f>
        <v>80</v>
      </c>
      <c r="I44" s="198">
        <f>IF(ISERROR(VLOOKUP(B44,'Race 4'!$H$3:$J$95,3,FALSE)),0,VLOOKUP(B44,'Race 4'!$H$3:$J$95,3,FALSE))</f>
        <v>0</v>
      </c>
      <c r="J44" s="169">
        <f>IF(ISERROR(VLOOKUP(B44,'Race 5'!$G$3:$I$95,3,FALSE)),0,VLOOKUP(B44,'Race 5'!$G$3:$I$95,3,FALSE))</f>
        <v>74</v>
      </c>
      <c r="K44" s="169">
        <f>IF(ISERROR(VLOOKUP(B44,'Race 6'!$G$3:$I$111,3,FALSE)),0,VLOOKUP(B44,'Race 6'!$G$3:$I$111,3,FALSE))</f>
        <v>81</v>
      </c>
      <c r="L44" s="169">
        <f>IF(ISERROR(VLOOKUP($B44,'Race 7'!$G$3:$I$82,3,FALSE)),0,VLOOKUP($B44,'Race 7'!$G$3:$I$82,3,FALSE))</f>
        <v>77</v>
      </c>
      <c r="M44" s="169">
        <f>IF(ISERROR(VLOOKUP($B44,'Race 8'!$G$3:$I$82,3,FALSE)),0,VLOOKUP($B44,'Race 8'!$G$3:$I$82,3,FALSE))</f>
        <v>77</v>
      </c>
      <c r="N44" s="169">
        <f>IF(ISERROR(VLOOKUP($B44,'Race 9'!$G$3:$I$78,3,FALSE)),0,VLOOKUP($B44,'Race 9'!$G$3:$I$78,3,FALSE))</f>
        <v>82</v>
      </c>
      <c r="O44" s="169">
        <f>IF(ISERROR(VLOOKUP($B44,'Race 10'!$G$3:$I$74,3,FALSE)),0,VLOOKUP($B44,'Race 10'!$G$3:$I$74,3,FALSE))</f>
        <v>84</v>
      </c>
      <c r="P44" s="354"/>
      <c r="Q44" s="169">
        <v>4</v>
      </c>
    </row>
    <row r="45" spans="1:17" ht="12.75" customHeight="1">
      <c r="A45" s="169">
        <v>6</v>
      </c>
      <c r="B45" s="197" t="s">
        <v>68</v>
      </c>
      <c r="C45" s="169">
        <f>COUNTIF(F45:O45,"&gt;0")</f>
        <v>6</v>
      </c>
      <c r="D45" s="169">
        <f>SUM(LARGE(F45:O45,{1,2,3,4,5,6}))</f>
        <v>485</v>
      </c>
      <c r="E45" s="343">
        <f>SUM(F45:O45)/C45</f>
        <v>80.83333333333333</v>
      </c>
      <c r="F45" s="198">
        <f>IF(ISERROR(VLOOKUP(B45,'Race 1'!$H$3:$J$95,3,FALSE)),0,VLOOKUP(B45,'Race 1'!$H$3:$J$95,3,FALSE))</f>
        <v>77</v>
      </c>
      <c r="G45" s="198">
        <f>IF(ISERROR(VLOOKUP(B45,'Race 2'!$H$3:$J$99,3,FALSE)),0,VLOOKUP(B45,'Race 2'!$H$3:$J$99,3,FALSE))</f>
        <v>77</v>
      </c>
      <c r="H45" s="198">
        <f>IF(ISERROR(VLOOKUP(B45,'Race 3'!$G$3:$I$105,3,FALSE)),0,VLOOKUP(B45,'Race 3'!$G$3:$I$105,3,FALSE))</f>
        <v>0</v>
      </c>
      <c r="I45" s="198">
        <f>IF(ISERROR(VLOOKUP(B45,'Race 4'!$H$3:$J$95,3,FALSE)),0,VLOOKUP(B45,'Race 4'!$H$3:$J$95,3,FALSE))</f>
        <v>0</v>
      </c>
      <c r="J45" s="169">
        <f>IF(ISERROR(VLOOKUP(B45,'Race 5'!$G$3:$I$95,3,FALSE)),0,VLOOKUP(B45,'Race 5'!$G$3:$I$95,3,FALSE))</f>
        <v>81</v>
      </c>
      <c r="K45" s="169">
        <f>IF(ISERROR(VLOOKUP(B45,'Race 6'!$G$3:$I$111,3,FALSE)),0,VLOOKUP(B45,'Race 6'!$G$3:$I$111,3,FALSE))</f>
        <v>86</v>
      </c>
      <c r="L45" s="169">
        <f>IF(ISERROR(VLOOKUP($B45,'Race 7'!$G$3:$I$82,3,FALSE)),0,VLOOKUP($B45,'Race 7'!$G$3:$I$82,3,FALSE))</f>
        <v>79</v>
      </c>
      <c r="M45" s="169">
        <f>IF(ISERROR(VLOOKUP($B45,'Race 8'!$G$3:$I$82,3,FALSE)),0,VLOOKUP($B45,'Race 8'!$G$3:$I$82,3,FALSE))</f>
        <v>0</v>
      </c>
      <c r="N45" s="169">
        <f>IF(ISERROR(VLOOKUP($B45,'Race 9'!$G$3:$I$78,3,FALSE)),0,VLOOKUP($B45,'Race 9'!$G$3:$I$78,3,FALSE))</f>
        <v>85</v>
      </c>
      <c r="O45" s="169">
        <f>IF(ISERROR(VLOOKUP($B45,'Race 10'!$G$3:$I$74,3,FALSE)),0,VLOOKUP($B45,'Race 10'!$G$3:$I$74,3,FALSE))</f>
        <v>0</v>
      </c>
      <c r="P45" s="354"/>
      <c r="Q45" s="169">
        <v>4</v>
      </c>
    </row>
    <row r="46" spans="1:17" ht="12.75" customHeight="1">
      <c r="A46" s="169">
        <v>7</v>
      </c>
      <c r="B46" s="197" t="s">
        <v>15</v>
      </c>
      <c r="C46" s="169">
        <f>COUNTIF(F46:O46,"&gt;0")</f>
        <v>7</v>
      </c>
      <c r="D46" s="169">
        <f>SUM(LARGE(F46:O46,{1,2,3,4,5,6}))</f>
        <v>478</v>
      </c>
      <c r="E46" s="343">
        <f>SUM(F46:O46)/C46</f>
        <v>78.85714285714286</v>
      </c>
      <c r="F46" s="198">
        <f>IF(ISERROR(VLOOKUP(B46,'Race 1'!$H$3:$J$95,3,FALSE)),0,VLOOKUP(B46,'Race 1'!$H$3:$J$95,3,FALSE))</f>
        <v>74</v>
      </c>
      <c r="G46" s="198">
        <f>IF(ISERROR(VLOOKUP(B46,'Race 2'!$H$3:$J$99,3,FALSE)),0,VLOOKUP(B46,'Race 2'!$H$3:$J$99,3,FALSE))</f>
        <v>80</v>
      </c>
      <c r="H46" s="198">
        <f>IF(ISERROR(VLOOKUP(B46,'Race 3'!$G$3:$I$105,3,FALSE)),0,VLOOKUP(B46,'Race 3'!$G$3:$I$105,3,FALSE))</f>
        <v>79</v>
      </c>
      <c r="I46" s="198">
        <f>IF(ISERROR(VLOOKUP(B46,'Race 4'!$H$3:$J$95,3,FALSE)),0,VLOOKUP(B46,'Race 4'!$H$3:$J$95,3,FALSE))</f>
        <v>0</v>
      </c>
      <c r="J46" s="169">
        <f>IF(ISERROR(VLOOKUP(B46,'Race 5'!$G$3:$I$95,3,FALSE)),0,VLOOKUP(B46,'Race 5'!$G$3:$I$95,3,FALSE))</f>
        <v>78</v>
      </c>
      <c r="K46" s="169">
        <f>IF(ISERROR(VLOOKUP(B46,'Race 6'!$G$3:$I$111,3,FALSE)),0,VLOOKUP(B46,'Race 6'!$G$3:$I$111,3,FALSE))</f>
        <v>77</v>
      </c>
      <c r="L46" s="169">
        <f>IF(ISERROR(VLOOKUP($B46,'Race 7'!$G$3:$I$82,3,FALSE)),0,VLOOKUP($B46,'Race 7'!$G$3:$I$82,3,FALSE))</f>
        <v>81</v>
      </c>
      <c r="M46" s="169">
        <f>IF(ISERROR(VLOOKUP($B46,'Race 8'!$G$3:$I$82,3,FALSE)),0,VLOOKUP($B46,'Race 8'!$G$3:$I$82,3,FALSE))</f>
        <v>0</v>
      </c>
      <c r="N46" s="169">
        <f>IF(ISERROR(VLOOKUP($B46,'Race 9'!$G$3:$I$78,3,FALSE)),0,VLOOKUP($B46,'Race 9'!$G$3:$I$78,3,FALSE))</f>
        <v>0</v>
      </c>
      <c r="O46" s="169">
        <f>IF(ISERROR(VLOOKUP($B46,'Race 10'!$G$3:$I$74,3,FALSE)),0,VLOOKUP($B46,'Race 10'!$G$3:$I$74,3,FALSE))</f>
        <v>83</v>
      </c>
      <c r="P46" s="354"/>
      <c r="Q46" s="169">
        <v>4</v>
      </c>
    </row>
    <row r="47" spans="1:17" ht="12.75" customHeight="1">
      <c r="A47" s="169">
        <v>8</v>
      </c>
      <c r="B47" s="197" t="s">
        <v>91</v>
      </c>
      <c r="C47" s="169">
        <f>COUNTIF(F47:O47,"&gt;0")</f>
        <v>6</v>
      </c>
      <c r="D47" s="169">
        <f>SUM(LARGE(F47:O47,{1,2,3,4,5,6}))</f>
        <v>465</v>
      </c>
      <c r="E47" s="343">
        <f>SUM(F47:O47)/C47</f>
        <v>77.5</v>
      </c>
      <c r="F47" s="198">
        <f>IF(ISERROR(VLOOKUP(B47,'Race 1'!$H$3:$J$95,3,FALSE)),0,VLOOKUP(B47,'Race 1'!$H$3:$J$95,3,FALSE))</f>
        <v>72</v>
      </c>
      <c r="G47" s="198">
        <f>IF(ISERROR(VLOOKUP(B47,'Race 2'!$H$3:$J$99,3,FALSE)),0,VLOOKUP(B47,'Race 2'!$H$3:$J$99,3,FALSE))</f>
        <v>76</v>
      </c>
      <c r="H47" s="198">
        <f>IF(ISERROR(VLOOKUP(B47,'Race 3'!$G$3:$I$105,3,FALSE)),0,VLOOKUP(B47,'Race 3'!$G$3:$I$105,3,FALSE))</f>
        <v>0</v>
      </c>
      <c r="I47" s="198">
        <f>IF(ISERROR(VLOOKUP(B47,'Race 4'!$H$3:$J$95,3,FALSE)),0,VLOOKUP(B47,'Race 4'!$H$3:$J$95,3,FALSE))</f>
        <v>0</v>
      </c>
      <c r="J47" s="169">
        <f>IF(ISERROR(VLOOKUP(B47,'Race 5'!$G$3:$I$95,3,FALSE)),0,VLOOKUP(B47,'Race 5'!$G$3:$I$95,3,FALSE))</f>
        <v>77</v>
      </c>
      <c r="K47" s="169">
        <f>IF(ISERROR(VLOOKUP(B47,'Race 6'!$G$3:$I$111,3,FALSE)),0,VLOOKUP(B47,'Race 6'!$G$3:$I$111,3,FALSE))</f>
        <v>0</v>
      </c>
      <c r="L47" s="169">
        <f>IF(ISERROR(VLOOKUP($B47,'Race 7'!$G$3:$I$82,3,FALSE)),0,VLOOKUP($B47,'Race 7'!$G$3:$I$82,3,FALSE))</f>
        <v>76</v>
      </c>
      <c r="M47" s="169">
        <f>IF(ISERROR(VLOOKUP($B47,'Race 8'!$G$3:$I$82,3,FALSE)),0,VLOOKUP($B47,'Race 8'!$G$3:$I$82,3,FALSE))</f>
        <v>76</v>
      </c>
      <c r="N47" s="169">
        <f>IF(ISERROR(VLOOKUP($B47,'Race 9'!$G$3:$I$78,3,FALSE)),0,VLOOKUP($B47,'Race 9'!$G$3:$I$78,3,FALSE))</f>
        <v>0</v>
      </c>
      <c r="O47" s="169">
        <f>IF(ISERROR(VLOOKUP($B47,'Race 10'!$G$3:$I$74,3,FALSE)),0,VLOOKUP($B47,'Race 10'!$G$3:$I$74,3,FALSE))</f>
        <v>88</v>
      </c>
      <c r="P47" s="354"/>
      <c r="Q47" s="169">
        <v>4</v>
      </c>
    </row>
    <row r="48" spans="1:17" ht="12.75" customHeight="1">
      <c r="A48" s="169">
        <v>9</v>
      </c>
      <c r="B48" s="197" t="s">
        <v>26</v>
      </c>
      <c r="C48" s="169">
        <f>COUNTIF(F48:O48,"&gt;0")</f>
        <v>5</v>
      </c>
      <c r="D48" s="169">
        <f>SUM(LARGE(F48:O48,{1,2,3,4,5,6}))</f>
        <v>394</v>
      </c>
      <c r="E48" s="343">
        <f>SUM(F48:O48)/C48</f>
        <v>78.8</v>
      </c>
      <c r="F48" s="198">
        <f>IF(ISERROR(VLOOKUP(B48,'Race 1'!$H$3:$J$95,3,FALSE)),0,VLOOKUP(B48,'Race 1'!$H$3:$J$95,3,FALSE))</f>
        <v>76</v>
      </c>
      <c r="G48" s="198">
        <f>IF(ISERROR(VLOOKUP(B48,'Race 2'!$H$3:$J$99,3,FALSE)),0,VLOOKUP(B48,'Race 2'!$H$3:$J$99,3,FALSE))</f>
        <v>0</v>
      </c>
      <c r="H48" s="198">
        <f>IF(ISERROR(VLOOKUP(B48,'Race 3'!$G$3:$I$105,3,FALSE)),0,VLOOKUP(B48,'Race 3'!$G$3:$I$105,3,FALSE))</f>
        <v>71</v>
      </c>
      <c r="I48" s="198">
        <f>IF(ISERROR(VLOOKUP(B48,'Race 4'!$H$3:$J$95,3,FALSE)),0,VLOOKUP(B48,'Race 4'!$H$3:$J$95,3,FALSE))</f>
        <v>0</v>
      </c>
      <c r="J48" s="169">
        <f>IF(ISERROR(VLOOKUP(B48,'Race 5'!$G$3:$I$95,3,FALSE)),0,VLOOKUP(B48,'Race 5'!$G$3:$I$95,3,FALSE))</f>
        <v>0</v>
      </c>
      <c r="K48" s="169">
        <f>IF(ISERROR(VLOOKUP(B48,'Race 6'!$G$3:$I$111,3,FALSE)),0,VLOOKUP(B48,'Race 6'!$G$3:$I$111,3,FALSE))</f>
        <v>78</v>
      </c>
      <c r="L48" s="169">
        <f>IF(ISERROR(VLOOKUP($B48,'Race 7'!$G$3:$I$82,3,FALSE)),0,VLOOKUP($B48,'Race 7'!$G$3:$I$82,3,FALSE))</f>
        <v>0</v>
      </c>
      <c r="M48" s="169">
        <f>IF(ISERROR(VLOOKUP($B48,'Race 8'!$G$3:$I$82,3,FALSE)),0,VLOOKUP($B48,'Race 8'!$G$3:$I$82,3,FALSE))</f>
        <v>79</v>
      </c>
      <c r="N48" s="169">
        <f>IF(ISERROR(VLOOKUP($B48,'Race 9'!$G$3:$I$78,3,FALSE)),0,VLOOKUP($B48,'Race 9'!$G$3:$I$78,3,FALSE))</f>
        <v>0</v>
      </c>
      <c r="O48" s="169">
        <f>IF(ISERROR(VLOOKUP($B48,'Race 10'!$G$3:$I$74,3,FALSE)),0,VLOOKUP($B48,'Race 10'!$G$3:$I$74,3,FALSE))</f>
        <v>90</v>
      </c>
      <c r="P48" s="354"/>
      <c r="Q48" s="169">
        <v>4</v>
      </c>
    </row>
    <row r="49" spans="1:17" ht="12.75" customHeight="1">
      <c r="A49" s="169">
        <v>10</v>
      </c>
      <c r="B49" s="197" t="s">
        <v>87</v>
      </c>
      <c r="C49" s="169">
        <f>COUNTIF(F49:O49,"&gt;0")</f>
        <v>5</v>
      </c>
      <c r="D49" s="169">
        <f>SUM(LARGE(F49:O49,{1,2,3,4,5,6}))</f>
        <v>355</v>
      </c>
      <c r="E49" s="343">
        <f>SUM(F49:O49)/C49</f>
        <v>71</v>
      </c>
      <c r="F49" s="198">
        <f>IF(ISERROR(VLOOKUP(B49,'Race 1'!$H$3:$J$95,3,FALSE)),0,VLOOKUP(B49,'Race 1'!$H$3:$J$95,3,FALSE))</f>
        <v>86</v>
      </c>
      <c r="G49" s="198">
        <f>IF(ISERROR(VLOOKUP(B49,'Race 2'!$H$3:$J$99,3,FALSE)),0,VLOOKUP(B49,'Race 2'!$H$3:$J$99,3,FALSE))</f>
        <v>0</v>
      </c>
      <c r="H49" s="198">
        <f>IF(ISERROR(VLOOKUP(B49,'Race 3'!$G$3:$I$105,3,FALSE)),0,VLOOKUP(B49,'Race 3'!$G$3:$I$105,3,FALSE))</f>
        <v>81</v>
      </c>
      <c r="I49" s="198">
        <f>IF(ISERROR(VLOOKUP(B49,'Race 4'!$H$3:$J$95,3,FALSE)),0,VLOOKUP(B49,'Race 4'!$H$3:$J$95,3,FALSE))</f>
        <v>0</v>
      </c>
      <c r="J49" s="169">
        <f>IF(ISERROR(VLOOKUP(B49,'Race 5'!$G$3:$I$95,3,FALSE)),0,VLOOKUP(B49,'Race 5'!$G$3:$I$95,3,FALSE))</f>
        <v>0</v>
      </c>
      <c r="K49" s="169">
        <f>IF(ISERROR(VLOOKUP(B49,'Race 6'!$G$3:$I$111,3,FALSE)),0,VLOOKUP(B49,'Race 6'!$G$3:$I$111,3,FALSE))</f>
        <v>79</v>
      </c>
      <c r="L49" s="169">
        <f>IF(ISERROR(VLOOKUP($B49,'Race 7'!$G$3:$I$82,3,FALSE)),0,VLOOKUP($B49,'Race 7'!$G$3:$I$82,3,FALSE))</f>
        <v>0</v>
      </c>
      <c r="M49" s="169">
        <f>IF(ISERROR(VLOOKUP($B49,'Race 8'!$G$3:$I$82,3,FALSE)),0,VLOOKUP($B49,'Race 8'!$G$3:$I$82,3,FALSE))</f>
        <v>40</v>
      </c>
      <c r="N49" s="169">
        <f>IF(ISERROR(VLOOKUP($B49,'Race 9'!$G$3:$I$78,3,FALSE)),0,VLOOKUP($B49,'Race 9'!$G$3:$I$78,3,FALSE))</f>
        <v>69</v>
      </c>
      <c r="O49" s="169">
        <f>IF(ISERROR(VLOOKUP($B49,'Race 10'!$G$3:$I$74,3,FALSE)),0,VLOOKUP($B49,'Race 10'!$G$3:$I$74,3,FALSE))</f>
        <v>0</v>
      </c>
      <c r="P49" s="354"/>
      <c r="Q49" s="169">
        <v>4</v>
      </c>
    </row>
    <row r="50" spans="1:17" ht="12.75" customHeight="1">
      <c r="A50" s="169">
        <v>11</v>
      </c>
      <c r="B50" s="201" t="s">
        <v>111</v>
      </c>
      <c r="C50" s="169">
        <f>COUNTIF(F50:O50,"&gt;0")</f>
        <v>4</v>
      </c>
      <c r="D50" s="169">
        <f>SUM(LARGE(F50:O50,{1,2,3,4,5,6}))</f>
        <v>315</v>
      </c>
      <c r="E50" s="343">
        <f>SUM(F50:O50)/C50</f>
        <v>78.75</v>
      </c>
      <c r="F50" s="198">
        <f>IF(ISERROR(VLOOKUP(B50,'Race 1'!$H$3:$J$95,3,FALSE)),0,VLOOKUP(B50,'Race 1'!$H$3:$J$95,3,FALSE))</f>
        <v>79</v>
      </c>
      <c r="G50" s="198">
        <f>IF(ISERROR(VLOOKUP(B50,'Race 2'!$H$3:$J$99,3,FALSE)),0,VLOOKUP(B50,'Race 2'!$H$3:$J$99,3,FALSE))</f>
        <v>83</v>
      </c>
      <c r="H50" s="198">
        <f>IF(ISERROR(VLOOKUP(B50,'Race 3'!$G$3:$I$105,3,FALSE)),0,VLOOKUP(B50,'Race 3'!$G$3:$I$105,3,FALSE))</f>
        <v>0</v>
      </c>
      <c r="I50" s="198">
        <f>IF(ISERROR(VLOOKUP(B50,'Race 4'!$H$3:$J$95,3,FALSE)),0,VLOOKUP(B50,'Race 4'!$H$3:$J$95,3,FALSE))</f>
        <v>0</v>
      </c>
      <c r="J50" s="169">
        <f>IF(ISERROR(VLOOKUP(B50,'Race 5'!$G$3:$I$95,3,FALSE)),0,VLOOKUP(B50,'Race 5'!$G$3:$I$95,3,FALSE))</f>
        <v>75</v>
      </c>
      <c r="K50" s="169">
        <f>IF(ISERROR(VLOOKUP(B50,'Race 6'!$G$3:$I$111,3,FALSE)),0,VLOOKUP(B50,'Race 6'!$G$3:$I$111,3,FALSE))</f>
        <v>0</v>
      </c>
      <c r="L50" s="169">
        <f>IF(ISERROR(VLOOKUP($B50,'Race 7'!$G$3:$I$82,3,FALSE)),0,VLOOKUP($B50,'Race 7'!$G$3:$I$82,3,FALSE))</f>
        <v>78</v>
      </c>
      <c r="M50" s="169">
        <f>IF(ISERROR(VLOOKUP($B50,'Race 8'!$G$3:$I$82,3,FALSE)),0,VLOOKUP($B50,'Race 8'!$G$3:$I$82,3,FALSE))</f>
        <v>0</v>
      </c>
      <c r="N50" s="169">
        <f>IF(ISERROR(VLOOKUP($B50,'Race 9'!$G$3:$I$78,3,FALSE)),0,VLOOKUP($B50,'Race 9'!$G$3:$I$78,3,FALSE))</f>
        <v>0</v>
      </c>
      <c r="O50" s="169">
        <f>IF(ISERROR(VLOOKUP($B50,'Race 10'!$G$3:$I$74,3,FALSE)),0,VLOOKUP($B50,'Race 10'!$G$3:$I$74,3,FALSE))</f>
        <v>0</v>
      </c>
      <c r="P50" s="354"/>
      <c r="Q50" s="169">
        <v>4</v>
      </c>
    </row>
    <row r="51" spans="1:17" ht="12.75" customHeight="1">
      <c r="A51" s="169">
        <v>12</v>
      </c>
      <c r="B51" s="197" t="s">
        <v>112</v>
      </c>
      <c r="C51" s="169">
        <f>COUNTIF(F51:O51,"&gt;0")</f>
        <v>2</v>
      </c>
      <c r="D51" s="169">
        <f>SUM(LARGE(F51:O51,{1,2,3,4,5,6}))</f>
        <v>153</v>
      </c>
      <c r="E51" s="343">
        <f>SUM(F51:O51)/C51</f>
        <v>76.5</v>
      </c>
      <c r="F51" s="198">
        <f>IF(ISERROR(VLOOKUP(B51,'Race 1'!$H$3:$J$95,3,FALSE)),0,VLOOKUP(B51,'Race 1'!$H$3:$J$95,3,FALSE))</f>
        <v>0</v>
      </c>
      <c r="G51" s="198">
        <f>IF(ISERROR(VLOOKUP(B51,'Race 2'!$H$3:$J$99,3,FALSE)),0,VLOOKUP(B51,'Race 2'!$H$3:$J$99,3,FALSE))</f>
        <v>0</v>
      </c>
      <c r="H51" s="198">
        <f>IF(ISERROR(VLOOKUP(B51,'Race 3'!$G$3:$I$105,3,FALSE)),0,VLOOKUP(B51,'Race 3'!$G$3:$I$105,3,FALSE))</f>
        <v>0</v>
      </c>
      <c r="I51" s="198">
        <f>IF(ISERROR(VLOOKUP(B51,'Race 4'!$H$3:$J$95,3,FALSE)),0,VLOOKUP(B51,'Race 4'!$H$3:$J$95,3,FALSE))</f>
        <v>0</v>
      </c>
      <c r="J51" s="169">
        <f>IF(ISERROR(VLOOKUP(B51,'Race 5'!$G$3:$I$95,3,FALSE)),0,VLOOKUP(B51,'Race 5'!$G$3:$I$95,3,FALSE))</f>
        <v>0</v>
      </c>
      <c r="K51" s="169">
        <f>IF(ISERROR(VLOOKUP(B51,'Race 6'!$G$3:$I$111,3,FALSE)),0,VLOOKUP(B51,'Race 6'!$G$3:$I$111,3,FALSE))</f>
        <v>75</v>
      </c>
      <c r="L51" s="169">
        <f>IF(ISERROR(VLOOKUP($B51,'Race 7'!$G$3:$I$82,3,FALSE)),0,VLOOKUP($B51,'Race 7'!$G$3:$I$82,3,FALSE))</f>
        <v>0</v>
      </c>
      <c r="M51" s="169">
        <f>IF(ISERROR(VLOOKUP($B51,'Race 8'!$G$3:$I$82,3,FALSE)),0,VLOOKUP($B51,'Race 8'!$G$3:$I$82,3,FALSE))</f>
        <v>78</v>
      </c>
      <c r="N51" s="169">
        <f>IF(ISERROR(VLOOKUP($B51,'Race 9'!$G$3:$I$78,3,FALSE)),0,VLOOKUP($B51,'Race 9'!$G$3:$I$78,3,FALSE))</f>
        <v>0</v>
      </c>
      <c r="O51" s="169">
        <f>IF(ISERROR(VLOOKUP($B51,'Race 10'!$G$3:$I$74,3,FALSE)),0,VLOOKUP($B51,'Race 10'!$G$3:$I$74,3,FALSE))</f>
        <v>0</v>
      </c>
      <c r="P51" s="354"/>
      <c r="Q51" s="169">
        <v>4</v>
      </c>
    </row>
    <row r="52" spans="1:17" ht="12.75" customHeight="1">
      <c r="A52" s="169">
        <v>13</v>
      </c>
      <c r="B52" s="197" t="s">
        <v>94</v>
      </c>
      <c r="C52" s="169">
        <f>COUNTIF(F52:O52,"&gt;0")</f>
        <v>2</v>
      </c>
      <c r="D52" s="169">
        <f>SUM(LARGE(F52:O52,{1,2,3,4,5,6}))</f>
        <v>143</v>
      </c>
      <c r="E52" s="343">
        <f>SUM(F52:O52)/C52</f>
        <v>71.5</v>
      </c>
      <c r="F52" s="198">
        <f>IF(ISERROR(VLOOKUP(B52,'Race 1'!$H$3:$J$95,3,FALSE)),0,VLOOKUP(B52,'Race 1'!$H$3:$J$95,3,FALSE))</f>
        <v>0</v>
      </c>
      <c r="G52" s="198">
        <f>IF(ISERROR(VLOOKUP(B52,'Race 2'!$H$3:$J$99,3,FALSE)),0,VLOOKUP(B52,'Race 2'!$H$3:$J$99,3,FALSE))</f>
        <v>70</v>
      </c>
      <c r="H52" s="198">
        <f>IF(ISERROR(VLOOKUP(B52,'Race 3'!$G$3:$I$105,3,FALSE)),0,VLOOKUP(B52,'Race 3'!$G$3:$I$105,3,FALSE))</f>
        <v>73</v>
      </c>
      <c r="I52" s="198">
        <f>IF(ISERROR(VLOOKUP(B52,'Race 4'!$H$3:$J$95,3,FALSE)),0,VLOOKUP(B52,'Race 4'!$H$3:$J$95,3,FALSE))</f>
        <v>0</v>
      </c>
      <c r="J52" s="169">
        <f>IF(ISERROR(VLOOKUP(B52,'Race 5'!$G$3:$I$95,3,FALSE)),0,VLOOKUP(B52,'Race 5'!$G$3:$I$95,3,FALSE))</f>
        <v>0</v>
      </c>
      <c r="K52" s="169">
        <f>IF(ISERROR(VLOOKUP(B52,'Race 6'!$G$3:$I$111,3,FALSE)),0,VLOOKUP(B52,'Race 6'!$G$3:$I$111,3,FALSE))</f>
        <v>0</v>
      </c>
      <c r="L52" s="169">
        <f>IF(ISERROR(VLOOKUP($B52,'Race 7'!$G$3:$I$82,3,FALSE)),0,VLOOKUP($B52,'Race 7'!$G$3:$I$82,3,FALSE))</f>
        <v>0</v>
      </c>
      <c r="M52" s="169">
        <f>IF(ISERROR(VLOOKUP($B52,'Race 8'!$G$3:$I$82,3,FALSE)),0,VLOOKUP($B52,'Race 8'!$G$3:$I$82,3,FALSE))</f>
        <v>0</v>
      </c>
      <c r="N52" s="169">
        <f>IF(ISERROR(VLOOKUP($B52,'Race 9'!$G$3:$I$78,3,FALSE)),0,VLOOKUP($B52,'Race 9'!$G$3:$I$78,3,FALSE))</f>
        <v>0</v>
      </c>
      <c r="O52" s="169">
        <f>IF(ISERROR(VLOOKUP($B52,'Race 10'!$G$3:$I$74,3,FALSE)),0,VLOOKUP($B52,'Race 10'!$G$3:$I$74,3,FALSE))</f>
        <v>0</v>
      </c>
      <c r="P52" s="354"/>
      <c r="Q52" s="169">
        <v>4</v>
      </c>
    </row>
    <row r="53" spans="1:17" ht="12.75" customHeight="1">
      <c r="A53" s="169">
        <v>14</v>
      </c>
      <c r="B53" s="197" t="s">
        <v>59</v>
      </c>
      <c r="C53" s="169">
        <f>COUNTIF(F53:O53,"&gt;0")</f>
        <v>2</v>
      </c>
      <c r="D53" s="169">
        <f>SUM(LARGE(F53:O53,{1,2,3,4,5,6}))</f>
        <v>138</v>
      </c>
      <c r="E53" s="343">
        <f>SUM(F53:O53)/C53</f>
        <v>69</v>
      </c>
      <c r="F53" s="198">
        <f>IF(ISERROR(VLOOKUP(B53,'Race 1'!$H$3:$J$95,3,FALSE)),0,VLOOKUP(B53,'Race 1'!$H$3:$J$95,3,FALSE))</f>
        <v>0</v>
      </c>
      <c r="G53" s="198">
        <f>IF(ISERROR(VLOOKUP(B53,'Race 2'!$H$3:$J$99,3,FALSE)),0,VLOOKUP(B53,'Race 2'!$H$3:$J$99,3,FALSE))</f>
        <v>0</v>
      </c>
      <c r="H53" s="198">
        <f>IF(ISERROR(VLOOKUP(B53,'Race 3'!$G$3:$I$105,3,FALSE)),0,VLOOKUP(B53,'Race 3'!$G$3:$I$105,3,FALSE))</f>
        <v>0</v>
      </c>
      <c r="I53" s="198">
        <f>IF(ISERROR(VLOOKUP(B53,'Race 4'!$H$3:$J$95,3,FALSE)),0,VLOOKUP(B53,'Race 4'!$H$3:$J$95,3,FALSE))</f>
        <v>0</v>
      </c>
      <c r="J53" s="169">
        <f>IF(ISERROR(VLOOKUP(B53,'Race 5'!$G$3:$I$95,3,FALSE)),0,VLOOKUP(B53,'Race 5'!$G$3:$I$95,3,FALSE))</f>
        <v>0</v>
      </c>
      <c r="K53" s="169">
        <f>IF(ISERROR(VLOOKUP(B53,'Race 6'!$G$3:$I$111,3,FALSE)),0,VLOOKUP(B53,'Race 6'!$G$3:$I$111,3,FALSE))</f>
        <v>65</v>
      </c>
      <c r="L53" s="169">
        <f>IF(ISERROR(VLOOKUP($B53,'Race 7'!$G$3:$I$82,3,FALSE)),0,VLOOKUP($B53,'Race 7'!$G$3:$I$82,3,FALSE))</f>
        <v>73</v>
      </c>
      <c r="M53" s="169">
        <f>IF(ISERROR(VLOOKUP($B53,'Race 8'!$G$3:$I$82,3,FALSE)),0,VLOOKUP($B53,'Race 8'!$G$3:$I$82,3,FALSE))</f>
        <v>0</v>
      </c>
      <c r="N53" s="169">
        <f>IF(ISERROR(VLOOKUP($B53,'Race 9'!$G$3:$I$78,3,FALSE)),0,VLOOKUP($B53,'Race 9'!$G$3:$I$78,3,FALSE))</f>
        <v>0</v>
      </c>
      <c r="O53" s="169">
        <f>IF(ISERROR(VLOOKUP($B53,'Race 10'!$G$3:$I$74,3,FALSE)),0,VLOOKUP($B53,'Race 10'!$G$3:$I$74,3,FALSE))</f>
        <v>0</v>
      </c>
      <c r="P53" s="354"/>
      <c r="Q53" s="169">
        <v>4</v>
      </c>
    </row>
    <row r="54" spans="1:17" ht="12.75" customHeight="1">
      <c r="A54" s="169">
        <v>15</v>
      </c>
      <c r="B54" s="197" t="s">
        <v>185</v>
      </c>
      <c r="C54" s="169">
        <f>COUNTIF(F54:O54,"&gt;0")</f>
        <v>1</v>
      </c>
      <c r="D54" s="169">
        <f>SUM(LARGE(F54:O54,{1,2,3,4,5,6}))</f>
        <v>87</v>
      </c>
      <c r="E54" s="343">
        <f>SUM(F54:O54)/C54</f>
        <v>87</v>
      </c>
      <c r="F54" s="198">
        <f>IF(ISERROR(VLOOKUP(B54,'Race 1'!$H$3:$J$95,3,FALSE)),0,VLOOKUP(B54,'Race 1'!$H$3:$J$95,3,FALSE))</f>
        <v>0</v>
      </c>
      <c r="G54" s="198">
        <f>IF(ISERROR(VLOOKUP(B54,'Race 2'!$H$3:$J$99,3,FALSE)),0,VLOOKUP(B54,'Race 2'!$H$3:$J$99,3,FALSE))</f>
        <v>0</v>
      </c>
      <c r="H54" s="198">
        <f>IF(ISERROR(VLOOKUP(B54,'Race 3'!$G$3:$I$105,3,FALSE)),0,VLOOKUP(B54,'Race 3'!$G$3:$I$105,3,FALSE))</f>
        <v>0</v>
      </c>
      <c r="I54" s="198">
        <f>IF(ISERROR(VLOOKUP(B54,'Race 4'!$H$3:$J$95,3,FALSE)),0,VLOOKUP(B54,'Race 4'!$H$3:$J$95,3,FALSE))</f>
        <v>0</v>
      </c>
      <c r="J54" s="169">
        <f>IF(ISERROR(VLOOKUP(B54,'Race 5'!$G$3:$I$95,3,FALSE)),0,VLOOKUP(B54,'Race 5'!$G$3:$I$95,3,FALSE))</f>
        <v>0</v>
      </c>
      <c r="K54" s="169">
        <f>IF(ISERROR(VLOOKUP(B54,'Race 6'!$G$3:$I$111,3,FALSE)),0,VLOOKUP(B54,'Race 6'!$G$3:$I$111,3,FALSE))</f>
        <v>0</v>
      </c>
      <c r="L54" s="169">
        <f>IF(ISERROR(VLOOKUP($B54,'Race 7'!$G$3:$I$82,3,FALSE)),0,VLOOKUP($B54,'Race 7'!$G$3:$I$82,3,FALSE))</f>
        <v>0</v>
      </c>
      <c r="M54" s="169">
        <f>IF(ISERROR(VLOOKUP($B54,'Race 8'!$G$3:$I$82,3,FALSE)),0,VLOOKUP($B54,'Race 8'!$G$3:$I$82,3,FALSE))</f>
        <v>0</v>
      </c>
      <c r="N54" s="169">
        <f>IF(ISERROR(VLOOKUP($B54,'Race 9'!$G$3:$I$78,3,FALSE)),0,VLOOKUP($B54,'Race 9'!$G$3:$I$78,3,FALSE))</f>
        <v>87</v>
      </c>
      <c r="O54" s="169">
        <f>IF(ISERROR(VLOOKUP($B54,'Race 10'!$G$3:$I$74,3,FALSE)),0,VLOOKUP($B54,'Race 10'!$G$3:$I$74,3,FALSE))</f>
        <v>0</v>
      </c>
      <c r="P54" s="354"/>
      <c r="Q54" s="169">
        <v>4</v>
      </c>
    </row>
    <row r="55" spans="1:17" ht="12.75" customHeight="1" thickBot="1">
      <c r="A55" s="169">
        <v>16</v>
      </c>
      <c r="B55" s="199" t="s">
        <v>113</v>
      </c>
      <c r="C55" s="170">
        <f>COUNTIF(F55:O55,"&gt;0")</f>
        <v>1</v>
      </c>
      <c r="D55" s="170">
        <f>SUM(LARGE(F55:O55,{1,2,3,4,5,6}))</f>
        <v>70</v>
      </c>
      <c r="E55" s="344">
        <f>SUM(F55:O55)/C55</f>
        <v>70</v>
      </c>
      <c r="F55" s="200">
        <f>IF(ISERROR(VLOOKUP(B55,'Race 1'!$H$3:$J$95,3,FALSE)),0,VLOOKUP(B55,'Race 1'!$H$3:$J$95,3,FALSE))</f>
        <v>0</v>
      </c>
      <c r="G55" s="200">
        <f>IF(ISERROR(VLOOKUP(B55,'Race 2'!$H$3:$J$99,3,FALSE)),0,VLOOKUP(B55,'Race 2'!$H$3:$J$99,3,FALSE))</f>
        <v>0</v>
      </c>
      <c r="H55" s="200">
        <f>IF(ISERROR(VLOOKUP(B55,'Race 3'!$G$3:$I$105,3,FALSE)),0,VLOOKUP(B55,'Race 3'!$G$3:$I$105,3,FALSE))</f>
        <v>0</v>
      </c>
      <c r="I55" s="200">
        <f>IF(ISERROR(VLOOKUP(B55,'Race 4'!$H$3:$J$95,3,FALSE)),0,VLOOKUP(B55,'Race 4'!$H$3:$J$95,3,FALSE))</f>
        <v>0</v>
      </c>
      <c r="J55" s="170">
        <f>IF(ISERROR(VLOOKUP(B55,'Race 5'!$G$3:$I$95,3,FALSE)),0,VLOOKUP(B55,'Race 5'!$G$3:$I$95,3,FALSE))</f>
        <v>70</v>
      </c>
      <c r="K55" s="170">
        <f>IF(ISERROR(VLOOKUP(B55,'Race 6'!$G$3:$I$111,3,FALSE)),0,VLOOKUP(B55,'Race 6'!$G$3:$I$111,3,FALSE))</f>
        <v>0</v>
      </c>
      <c r="L55" s="170">
        <f>IF(ISERROR(VLOOKUP($B55,'Race 7'!$G$3:$I$82,3,FALSE)),0,VLOOKUP($B55,'Race 7'!$G$3:$I$82,3,FALSE))</f>
        <v>0</v>
      </c>
      <c r="M55" s="170">
        <f>IF(ISERROR(VLOOKUP($B55,'Race 8'!$G$3:$I$82,3,FALSE)),0,VLOOKUP($B55,'Race 8'!$G$3:$I$82,3,FALSE))</f>
        <v>0</v>
      </c>
      <c r="N55" s="170">
        <f>IF(ISERROR(VLOOKUP($B55,'Race 9'!$G$3:$I$78,3,FALSE)),0,VLOOKUP($B55,'Race 9'!$G$3:$I$78,3,FALSE))</f>
        <v>0</v>
      </c>
      <c r="O55" s="170">
        <f>IF(ISERROR(VLOOKUP($B55,'Race 10'!$G$3:$I$74,3,FALSE)),0,VLOOKUP($B55,'Race 10'!$G$3:$I$74,3,FALSE))</f>
        <v>0</v>
      </c>
      <c r="P55" s="354"/>
      <c r="Q55" s="169">
        <v>4</v>
      </c>
    </row>
    <row r="56" spans="1:17" ht="12.75" customHeight="1">
      <c r="A56" s="364">
        <v>1</v>
      </c>
      <c r="B56" s="194" t="s">
        <v>65</v>
      </c>
      <c r="C56" s="168">
        <f>COUNTIF(F56:O56,"&gt;0")</f>
        <v>7</v>
      </c>
      <c r="D56" s="168">
        <f>SUM(LARGE(F56:O56,{1,2,3,4,5,6}))</f>
        <v>479</v>
      </c>
      <c r="E56" s="342">
        <f>SUM(F56:O56)/C56</f>
        <v>78.14285714285714</v>
      </c>
      <c r="F56" s="195">
        <f>IF(ISERROR(VLOOKUP(B56,'Race 1'!$H$3:$J$95,3,FALSE)),0,VLOOKUP(B56,'Race 1'!$H$3:$J$95,3,FALSE))</f>
        <v>68</v>
      </c>
      <c r="G56" s="195">
        <f>IF(ISERROR(VLOOKUP(B56,'Race 2'!$H$3:$J$99,3,FALSE)),0,VLOOKUP(B56,'Race 2'!$H$3:$J$99,3,FALSE))</f>
        <v>79</v>
      </c>
      <c r="H56" s="195">
        <f>IF(ISERROR(VLOOKUP(B56,'Race 3'!$G$3:$I$105,3,FALSE)),0,VLOOKUP(B56,'Race 3'!$G$3:$I$105,3,FALSE))</f>
        <v>0</v>
      </c>
      <c r="I56" s="195">
        <f>IF(ISERROR(VLOOKUP(B56,'Race 4'!$H$3:$J$95,3,FALSE)),0,VLOOKUP(B56,'Race 4'!$H$3:$J$95,3,FALSE))</f>
        <v>0</v>
      </c>
      <c r="J56" s="168">
        <f>IF(ISERROR(VLOOKUP(B56,'Race 5'!$G$3:$I$95,3,FALSE)),0,VLOOKUP(B56,'Race 5'!$G$3:$I$95,3,FALSE))</f>
        <v>73</v>
      </c>
      <c r="K56" s="168">
        <f>IF(ISERROR(VLOOKUP(B56,'Race 6'!$G$3:$I$111,3,FALSE)),0,VLOOKUP(B56,'Race 6'!$G$3:$I$111,3,FALSE))</f>
        <v>84</v>
      </c>
      <c r="L56" s="168">
        <f>IF(ISERROR(VLOOKUP($B56,'Race 7'!$G$3:$I$82,3,FALSE)),0,VLOOKUP($B56,'Race 7'!$G$3:$I$82,3,FALSE))</f>
        <v>0</v>
      </c>
      <c r="M56" s="168">
        <f>IF(ISERROR(VLOOKUP($B56,'Race 8'!$G$3:$I$82,3,FALSE)),0,VLOOKUP($B56,'Race 8'!$G$3:$I$82,3,FALSE))</f>
        <v>75</v>
      </c>
      <c r="N56" s="168">
        <f>IF(ISERROR(VLOOKUP($B56,'Race 9'!$G$3:$I$78,3,FALSE)),0,VLOOKUP($B56,'Race 9'!$G$3:$I$78,3,FALSE))</f>
        <v>81</v>
      </c>
      <c r="O56" s="168">
        <f>IF(ISERROR(VLOOKUP($B56,'Race 10'!$G$3:$I$74,3,FALSE)),0,VLOOKUP($B56,'Race 10'!$G$3:$I$74,3,FALSE))</f>
        <v>87</v>
      </c>
      <c r="P56" s="353">
        <v>5</v>
      </c>
      <c r="Q56" s="168">
        <v>5</v>
      </c>
    </row>
    <row r="57" spans="1:17" ht="12.75" customHeight="1">
      <c r="A57" s="365">
        <v>2</v>
      </c>
      <c r="B57" s="197" t="s">
        <v>16</v>
      </c>
      <c r="C57" s="169">
        <f>COUNTIF(F57:O57,"&gt;0")</f>
        <v>7</v>
      </c>
      <c r="D57" s="169">
        <f>SUM(LARGE(F57:O57,{1,2,3,4,5,6}))</f>
        <v>449</v>
      </c>
      <c r="E57" s="343">
        <f>SUM(F57:O57)/C57</f>
        <v>73.71428571428571</v>
      </c>
      <c r="F57" s="198">
        <f>IF(ISERROR(VLOOKUP(B57,'Race 1'!$H$3:$J$95,3,FALSE)),0,VLOOKUP(B57,'Race 1'!$H$3:$J$95,3,FALSE))</f>
        <v>0</v>
      </c>
      <c r="G57" s="198">
        <f>IF(ISERROR(VLOOKUP(B57,'Race 2'!$H$3:$J$99,3,FALSE)),0,VLOOKUP(B57,'Race 2'!$H$3:$J$99,3,FALSE))</f>
        <v>67</v>
      </c>
      <c r="H57" s="198">
        <f>IF(ISERROR(VLOOKUP(B57,'Race 3'!$G$3:$I$105,3,FALSE)),0,VLOOKUP(B57,'Race 3'!$G$3:$I$105,3,FALSE))</f>
        <v>69</v>
      </c>
      <c r="I57" s="198">
        <f>IF(ISERROR(VLOOKUP(B57,'Race 4'!$H$3:$J$95,3,FALSE)),0,VLOOKUP(B57,'Race 4'!$H$3:$J$95,3,FALSE))</f>
        <v>0</v>
      </c>
      <c r="J57" s="169">
        <f>IF(ISERROR(VLOOKUP(B57,'Race 5'!$G$3:$I$95,3,FALSE)),0,VLOOKUP(B57,'Race 5'!$G$3:$I$95,3,FALSE))</f>
        <v>71</v>
      </c>
      <c r="K57" s="169">
        <f>IF(ISERROR(VLOOKUP(B57,'Race 6'!$G$3:$I$111,3,FALSE)),0,VLOOKUP(B57,'Race 6'!$G$3:$I$111,3,FALSE))</f>
        <v>72</v>
      </c>
      <c r="L57" s="169">
        <f>IF(ISERROR(VLOOKUP($B57,'Race 7'!$G$3:$I$82,3,FALSE)),0,VLOOKUP($B57,'Race 7'!$G$3:$I$82,3,FALSE))</f>
        <v>74</v>
      </c>
      <c r="M57" s="169">
        <f>IF(ISERROR(VLOOKUP($B57,'Race 8'!$G$3:$I$82,3,FALSE)),0,VLOOKUP($B57,'Race 8'!$G$3:$I$82,3,FALSE))</f>
        <v>0</v>
      </c>
      <c r="N57" s="169">
        <f>IF(ISERROR(VLOOKUP($B57,'Race 9'!$G$3:$I$78,3,FALSE)),0,VLOOKUP($B57,'Race 9'!$G$3:$I$78,3,FALSE))</f>
        <v>78</v>
      </c>
      <c r="O57" s="169">
        <f>IF(ISERROR(VLOOKUP($B57,'Race 10'!$G$3:$I$74,3,FALSE)),0,VLOOKUP($B57,'Race 10'!$G$3:$I$74,3,FALSE))</f>
        <v>85</v>
      </c>
      <c r="P57" s="354"/>
      <c r="Q57" s="169">
        <v>5</v>
      </c>
    </row>
    <row r="58" spans="1:17" ht="12.75" customHeight="1">
      <c r="A58" s="366">
        <v>3</v>
      </c>
      <c r="B58" s="197" t="s">
        <v>29</v>
      </c>
      <c r="C58" s="169">
        <f>COUNTIF(F58:O58,"&gt;0")</f>
        <v>6</v>
      </c>
      <c r="D58" s="169">
        <f>SUM(LARGE(F58:O58,{1,2,3,4,5,6}))</f>
        <v>423</v>
      </c>
      <c r="E58" s="343">
        <f>SUM(F58:O58)/C58</f>
        <v>70.5</v>
      </c>
      <c r="F58" s="198">
        <f>IF(ISERROR(VLOOKUP(B58,'Race 1'!$H$3:$J$95,3,FALSE)),0,VLOOKUP(B58,'Race 1'!$H$3:$J$95,3,FALSE))</f>
        <v>69</v>
      </c>
      <c r="G58" s="198">
        <f>IF(ISERROR(VLOOKUP(B58,'Race 2'!$H$3:$J$99,3,FALSE)),0,VLOOKUP(B58,'Race 2'!$H$3:$J$99,3,FALSE))</f>
        <v>68</v>
      </c>
      <c r="H58" s="198">
        <f>IF(ISERROR(VLOOKUP(B58,'Race 3'!$G$3:$I$105,3,FALSE)),0,VLOOKUP(B58,'Race 3'!$G$3:$I$105,3,FALSE))</f>
        <v>70</v>
      </c>
      <c r="I58" s="198">
        <f>IF(ISERROR(VLOOKUP(B58,'Race 4'!$H$3:$J$95,3,FALSE)),0,VLOOKUP(B58,'Race 4'!$H$3:$J$95,3,FALSE))</f>
        <v>0</v>
      </c>
      <c r="J58" s="169">
        <f>IF(ISERROR(VLOOKUP(B58,'Race 5'!$G$3:$I$95,3,FALSE)),0,VLOOKUP(B58,'Race 5'!$G$3:$I$95,3,FALSE))</f>
        <v>0</v>
      </c>
      <c r="K58" s="169">
        <f>IF(ISERROR(VLOOKUP(B58,'Race 6'!$G$3:$I$111,3,FALSE)),0,VLOOKUP(B58,'Race 6'!$G$3:$I$111,3,FALSE))</f>
        <v>71</v>
      </c>
      <c r="L58" s="169">
        <f>IF(ISERROR(VLOOKUP($B58,'Race 7'!$G$3:$I$82,3,FALSE)),0,VLOOKUP($B58,'Race 7'!$G$3:$I$82,3,FALSE))</f>
        <v>0</v>
      </c>
      <c r="M58" s="169">
        <f>IF(ISERROR(VLOOKUP($B58,'Race 8'!$G$3:$I$82,3,FALSE)),0,VLOOKUP($B58,'Race 8'!$G$3:$I$82,3,FALSE))</f>
        <v>68</v>
      </c>
      <c r="N58" s="169">
        <f>IF(ISERROR(VLOOKUP($B58,'Race 9'!$G$3:$I$78,3,FALSE)),0,VLOOKUP($B58,'Race 9'!$G$3:$I$78,3,FALSE))</f>
        <v>77</v>
      </c>
      <c r="O58" s="169">
        <f>IF(ISERROR(VLOOKUP($B58,'Race 10'!$G$3:$I$74,3,FALSE)),0,VLOOKUP($B58,'Race 10'!$G$3:$I$74,3,FALSE))</f>
        <v>0</v>
      </c>
      <c r="P58" s="354"/>
      <c r="Q58" s="169">
        <v>5</v>
      </c>
    </row>
    <row r="59" spans="1:17" ht="12.75" customHeight="1">
      <c r="A59" s="169">
        <v>4</v>
      </c>
      <c r="B59" s="197" t="s">
        <v>17</v>
      </c>
      <c r="C59" s="169">
        <f>COUNTIF(F59:O59,"&gt;0")</f>
        <v>6</v>
      </c>
      <c r="D59" s="169">
        <f>SUM(LARGE(F59:O59,{1,2,3,4,5,6}))</f>
        <v>396</v>
      </c>
      <c r="E59" s="343">
        <f>SUM(F59:O59)/C59</f>
        <v>66</v>
      </c>
      <c r="F59" s="198">
        <f>IF(ISERROR(VLOOKUP(B59,'Race 1'!$H$3:$J$95,3,FALSE)),0,VLOOKUP(B59,'Race 1'!$H$3:$J$95,3,FALSE))</f>
        <v>53</v>
      </c>
      <c r="G59" s="198">
        <f>IF(ISERROR(VLOOKUP(B59,'Race 2'!$H$3:$J$99,3,FALSE)),0,VLOOKUP(B59,'Race 2'!$H$3:$J$99,3,FALSE))</f>
        <v>0</v>
      </c>
      <c r="H59" s="198">
        <f>IF(ISERROR(VLOOKUP(B59,'Race 3'!$G$3:$I$105,3,FALSE)),0,VLOOKUP(B59,'Race 3'!$G$3:$I$105,3,FALSE))</f>
        <v>67</v>
      </c>
      <c r="I59" s="198">
        <f>IF(ISERROR(VLOOKUP(B59,'Race 4'!$H$3:$J$95,3,FALSE)),0,VLOOKUP(B59,'Race 4'!$H$3:$J$95,3,FALSE))</f>
        <v>0</v>
      </c>
      <c r="J59" s="169">
        <f>IF(ISERROR(VLOOKUP(B59,'Race 5'!$G$3:$I$95,3,FALSE)),0,VLOOKUP(B59,'Race 5'!$G$3:$I$95,3,FALSE))</f>
        <v>0</v>
      </c>
      <c r="K59" s="169">
        <f>IF(ISERROR(VLOOKUP(B59,'Race 6'!$G$3:$I$111,3,FALSE)),0,VLOOKUP(B59,'Race 6'!$G$3:$I$111,3,FALSE))</f>
        <v>68</v>
      </c>
      <c r="L59" s="169">
        <f>IF(ISERROR(VLOOKUP($B59,'Race 7'!$G$3:$I$82,3,FALSE)),0,VLOOKUP($B59,'Race 7'!$G$3:$I$82,3,FALSE))</f>
        <v>70</v>
      </c>
      <c r="M59" s="169">
        <f>IF(ISERROR(VLOOKUP($B59,'Race 8'!$G$3:$I$82,3,FALSE)),0,VLOOKUP($B59,'Race 8'!$G$3:$I$82,3,FALSE))</f>
        <v>66</v>
      </c>
      <c r="N59" s="169">
        <f>IF(ISERROR(VLOOKUP($B59,'Race 9'!$G$3:$I$78,3,FALSE)),0,VLOOKUP($B59,'Race 9'!$G$3:$I$78,3,FALSE))</f>
        <v>72</v>
      </c>
      <c r="O59" s="169">
        <f>IF(ISERROR(VLOOKUP($B59,'Race 10'!$G$3:$I$74,3,FALSE)),0,VLOOKUP($B59,'Race 10'!$G$3:$I$74,3,FALSE))</f>
        <v>0</v>
      </c>
      <c r="P59" s="354"/>
      <c r="Q59" s="169">
        <v>5</v>
      </c>
    </row>
    <row r="60" spans="1:17" ht="12.75" customHeight="1">
      <c r="A60" s="169">
        <v>5</v>
      </c>
      <c r="B60" s="197" t="s">
        <v>75</v>
      </c>
      <c r="C60" s="169">
        <f>COUNTIF(F60:O60,"&gt;0")</f>
        <v>5</v>
      </c>
      <c r="D60" s="169">
        <f>SUM(LARGE(F60:O60,{1,2,3,4,5,6}))</f>
        <v>370</v>
      </c>
      <c r="E60" s="343">
        <f>SUM(F60:O60)/C60</f>
        <v>74</v>
      </c>
      <c r="F60" s="198">
        <f>IF(ISERROR(VLOOKUP(B60,'Race 1'!$H$3:$J$95,3,FALSE)),0,VLOOKUP(B60,'Race 1'!$H$3:$J$95,3,FALSE))</f>
        <v>70</v>
      </c>
      <c r="G60" s="198">
        <f>IF(ISERROR(VLOOKUP(B60,'Race 2'!$H$3:$J$99,3,FALSE)),0,VLOOKUP(B60,'Race 2'!$H$3:$J$99,3,FALSE))</f>
        <v>75</v>
      </c>
      <c r="H60" s="198">
        <f>IF(ISERROR(VLOOKUP(B60,'Race 3'!$G$3:$I$105,3,FALSE)),0,VLOOKUP(B60,'Race 3'!$G$3:$I$105,3,FALSE))</f>
        <v>0</v>
      </c>
      <c r="I60" s="198">
        <f>IF(ISERROR(VLOOKUP(B60,'Race 4'!$H$3:$J$95,3,FALSE)),0,VLOOKUP(B60,'Race 4'!$H$3:$J$95,3,FALSE))</f>
        <v>0</v>
      </c>
      <c r="J60" s="169">
        <f>IF(ISERROR(VLOOKUP(B60,'Race 5'!$G$3:$I$95,3,FALSE)),0,VLOOKUP(B60,'Race 5'!$G$3:$I$95,3,FALSE))</f>
        <v>0</v>
      </c>
      <c r="K60" s="169">
        <f>IF(ISERROR(VLOOKUP(B60,'Race 6'!$G$3:$I$111,3,FALSE)),0,VLOOKUP(B60,'Race 6'!$G$3:$I$111,3,FALSE))</f>
        <v>76</v>
      </c>
      <c r="L60" s="169">
        <f>IF(ISERROR(VLOOKUP($B60,'Race 7'!$G$3:$I$82,3,FALSE)),0,VLOOKUP($B60,'Race 7'!$G$3:$I$82,3,FALSE))</f>
        <v>75</v>
      </c>
      <c r="M60" s="169">
        <f>IF(ISERROR(VLOOKUP($B60,'Race 8'!$G$3:$I$82,3,FALSE)),0,VLOOKUP($B60,'Race 8'!$G$3:$I$82,3,FALSE))</f>
        <v>74</v>
      </c>
      <c r="N60" s="169">
        <f>IF(ISERROR(VLOOKUP($B60,'Race 9'!$G$3:$I$78,3,FALSE)),0,VLOOKUP($B60,'Race 9'!$G$3:$I$78,3,FALSE))</f>
        <v>0</v>
      </c>
      <c r="O60" s="169">
        <f>IF(ISERROR(VLOOKUP($B60,'Race 10'!$G$3:$I$74,3,FALSE)),0,VLOOKUP($B60,'Race 10'!$G$3:$I$74,3,FALSE))</f>
        <v>0</v>
      </c>
      <c r="P60" s="354"/>
      <c r="Q60" s="169">
        <v>5</v>
      </c>
    </row>
    <row r="61" spans="1:17" ht="12.75" customHeight="1">
      <c r="A61" s="169">
        <v>6</v>
      </c>
      <c r="B61" s="197" t="s">
        <v>53</v>
      </c>
      <c r="C61" s="169">
        <f>COUNTIF(F61:O61,"&gt;0")</f>
        <v>5</v>
      </c>
      <c r="D61" s="169">
        <f>SUM(LARGE(F61:O61,{1,2,3,4,5,6}))</f>
        <v>332</v>
      </c>
      <c r="E61" s="343">
        <f>SUM(F61:O61)/C61</f>
        <v>66.4</v>
      </c>
      <c r="F61" s="198">
        <f>IF(ISERROR(VLOOKUP(B61,'Race 1'!$H$3:$J$95,3,FALSE)),0,VLOOKUP(B61,'Race 1'!$H$3:$J$95,3,FALSE))</f>
        <v>66</v>
      </c>
      <c r="G61" s="198">
        <f>IF(ISERROR(VLOOKUP(B61,'Race 2'!$H$3:$J$99,3,FALSE)),0,VLOOKUP(B61,'Race 2'!$H$3:$J$99,3,FALSE))</f>
        <v>0</v>
      </c>
      <c r="H61" s="198">
        <f>IF(ISERROR(VLOOKUP(B61,'Race 3'!$G$3:$I$105,3,FALSE)),0,VLOOKUP(B61,'Race 3'!$G$3:$I$105,3,FALSE))</f>
        <v>0</v>
      </c>
      <c r="I61" s="198">
        <f>IF(ISERROR(VLOOKUP(B61,'Race 4'!$H$3:$J$95,3,FALSE)),0,VLOOKUP(B61,'Race 4'!$H$3:$J$95,3,FALSE))</f>
        <v>0</v>
      </c>
      <c r="J61" s="169">
        <f>IF(ISERROR(VLOOKUP(B61,'Race 5'!$G$3:$I$95,3,FALSE)),0,VLOOKUP(B61,'Race 5'!$G$3:$I$95,3,FALSE))</f>
        <v>66</v>
      </c>
      <c r="K61" s="169">
        <f>IF(ISERROR(VLOOKUP(B61,'Race 6'!$G$3:$I$111,3,FALSE)),0,VLOOKUP(B61,'Race 6'!$G$3:$I$111,3,FALSE))</f>
        <v>66</v>
      </c>
      <c r="L61" s="169">
        <f>IF(ISERROR(VLOOKUP($B61,'Race 7'!$G$3:$I$82,3,FALSE)),0,VLOOKUP($B61,'Race 7'!$G$3:$I$82,3,FALSE))</f>
        <v>67</v>
      </c>
      <c r="M61" s="169">
        <f>IF(ISERROR(VLOOKUP($B61,'Race 8'!$G$3:$I$82,3,FALSE)),0,VLOOKUP($B61,'Race 8'!$G$3:$I$82,3,FALSE))</f>
        <v>0</v>
      </c>
      <c r="N61" s="169">
        <f>IF(ISERROR(VLOOKUP($B61,'Race 9'!$G$3:$I$78,3,FALSE)),0,VLOOKUP($B61,'Race 9'!$G$3:$I$78,3,FALSE))</f>
        <v>67</v>
      </c>
      <c r="O61" s="169">
        <f>IF(ISERROR(VLOOKUP($B61,'Race 10'!$G$3:$I$74,3,FALSE)),0,VLOOKUP($B61,'Race 10'!$G$3:$I$74,3,FALSE))</f>
        <v>0</v>
      </c>
      <c r="P61" s="354"/>
      <c r="Q61" s="169">
        <v>5</v>
      </c>
    </row>
    <row r="62" spans="1:17" ht="12.75" customHeight="1">
      <c r="A62" s="169">
        <v>7</v>
      </c>
      <c r="B62" s="197" t="s">
        <v>138</v>
      </c>
      <c r="C62" s="169">
        <f>COUNTIF(F62:O62,"&gt;0")</f>
        <v>4</v>
      </c>
      <c r="D62" s="169">
        <f>SUM(LARGE(F62:O62,{1,2,3,4,5,6}))</f>
        <v>262</v>
      </c>
      <c r="E62" s="343">
        <f>SUM(F62:O62)/C62</f>
        <v>65.5</v>
      </c>
      <c r="F62" s="198">
        <f>IF(ISERROR(VLOOKUP(B62,'Race 1'!$H$3:$J$95,3,FALSE)),0,VLOOKUP(B62,'Race 1'!$H$3:$J$95,3,FALSE))</f>
        <v>0</v>
      </c>
      <c r="G62" s="198">
        <f>IF(ISERROR(VLOOKUP(B62,'Race 2'!$H$3:$J$99,3,FALSE)),0,VLOOKUP(B62,'Race 2'!$H$3:$J$99,3,FALSE))</f>
        <v>0</v>
      </c>
      <c r="H62" s="198" t="str">
        <f>IF(ISERROR(VLOOKUP(B62,'Race 3'!$G$3:$I$105,3,FALSE)),0,VLOOKUP(B62,'Race 3'!$G$3:$I$105,3,FALSE))</f>
        <v>guest</v>
      </c>
      <c r="I62" s="198">
        <f>IF(ISERROR(VLOOKUP(B62,'Race 4'!$H$3:$J$95,3,FALSE)),0,VLOOKUP(B62,'Race 4'!$H$3:$J$95,3,FALSE))</f>
        <v>0</v>
      </c>
      <c r="J62" s="169">
        <f>IF(ISERROR(VLOOKUP(B62,'Race 5'!$G$3:$I$95,3,FALSE)),0,VLOOKUP(B62,'Race 5'!$G$3:$I$95,3,FALSE))</f>
        <v>69</v>
      </c>
      <c r="K62" s="169">
        <f>IF(ISERROR(VLOOKUP(B62,'Race 6'!$G$3:$I$111,3,FALSE)),0,VLOOKUP(B62,'Race 6'!$G$3:$I$111,3,FALSE))</f>
        <v>73</v>
      </c>
      <c r="L62" s="169">
        <f>IF(ISERROR(VLOOKUP($B62,'Race 7'!$G$3:$I$82,3,FALSE)),0,VLOOKUP($B62,'Race 7'!$G$3:$I$82,3,FALSE))</f>
        <v>59</v>
      </c>
      <c r="M62" s="169">
        <f>IF(ISERROR(VLOOKUP($B62,'Race 8'!$G$3:$I$82,3,FALSE)),0,VLOOKUP($B62,'Race 8'!$G$3:$I$82,3,FALSE))</f>
        <v>0</v>
      </c>
      <c r="N62" s="169">
        <f>IF(ISERROR(VLOOKUP($B62,'Race 9'!$G$3:$I$78,3,FALSE)),0,VLOOKUP($B62,'Race 9'!$G$3:$I$78,3,FALSE))</f>
        <v>61</v>
      </c>
      <c r="O62" s="169">
        <f>IF(ISERROR(VLOOKUP($B62,'Race 10'!$G$3:$I$74,3,FALSE)),0,VLOOKUP($B62,'Race 10'!$G$3:$I$74,3,FALSE))</f>
        <v>0</v>
      </c>
      <c r="P62" s="354"/>
      <c r="Q62" s="169">
        <v>5</v>
      </c>
    </row>
    <row r="63" spans="1:17" ht="12.75" customHeight="1">
      <c r="A63" s="169">
        <v>8</v>
      </c>
      <c r="B63" s="202" t="s">
        <v>170</v>
      </c>
      <c r="C63" s="169">
        <f>COUNTIF(F63:O63,"&gt;0")</f>
        <v>3</v>
      </c>
      <c r="D63" s="169">
        <f>SUM(LARGE(F63:O63,{1,2,3,4,5,6}))</f>
        <v>220</v>
      </c>
      <c r="E63" s="343">
        <f>SUM(F63:O63)/C63</f>
        <v>73.33333333333333</v>
      </c>
      <c r="F63" s="198">
        <f>IF(ISERROR(VLOOKUP(B63,'Race 1'!$H$3:$J$95,3,FALSE)),0,VLOOKUP(B63,'Race 1'!$H$3:$J$95,3,FALSE))</f>
        <v>0</v>
      </c>
      <c r="G63" s="198">
        <f>IF(ISERROR(VLOOKUP(B63,'Race 2'!$H$3:$J$99,3,FALSE)),0,VLOOKUP(B63,'Race 2'!$H$3:$J$99,3,FALSE))</f>
        <v>0</v>
      </c>
      <c r="H63" s="198">
        <f>IF(ISERROR(VLOOKUP(B63,'Race 3'!$G$3:$I$105,3,FALSE)),0,VLOOKUP(B63,'Race 3'!$G$3:$I$105,3,FALSE))</f>
        <v>0</v>
      </c>
      <c r="I63" s="198">
        <f>IF(ISERROR(VLOOKUP(B63,'Race 4'!$H$3:$J$95,3,FALSE)),0,VLOOKUP(B63,'Race 4'!$H$3:$J$95,3,FALSE))</f>
        <v>0</v>
      </c>
      <c r="J63" s="169">
        <f>IF(ISERROR(VLOOKUP(B63,'Race 5'!$G$3:$I$95,3,FALSE)),0,VLOOKUP(B63,'Race 5'!$G$3:$I$95,3,FALSE))</f>
        <v>0</v>
      </c>
      <c r="K63" s="169">
        <f>IF(ISERROR(VLOOKUP(B63,'Race 6'!$G$3:$I$111,3,FALSE)),0,VLOOKUP(B63,'Race 6'!$G$3:$I$111,3,FALSE))</f>
        <v>0</v>
      </c>
      <c r="L63" s="169">
        <f>IF(ISERROR(VLOOKUP($B63,'Race 7'!$G$3:$I$82,3,FALSE)),0,VLOOKUP($B63,'Race 7'!$G$3:$I$82,3,FALSE))</f>
        <v>72</v>
      </c>
      <c r="M63" s="169">
        <f>IF(ISERROR(VLOOKUP($B63,'Race 8'!$G$3:$I$82,3,FALSE)),0,VLOOKUP($B63,'Race 8'!$G$3:$I$82,3,FALSE))</f>
        <v>69</v>
      </c>
      <c r="N63" s="169">
        <f>IF(ISERROR(VLOOKUP($B63,'Race 9'!$G$3:$I$78,3,FALSE)),0,VLOOKUP($B63,'Race 9'!$G$3:$I$78,3,FALSE))</f>
        <v>79</v>
      </c>
      <c r="O63" s="169">
        <f>IF(ISERROR(VLOOKUP($B63,'Race 10'!$G$3:$I$74,3,FALSE)),0,VLOOKUP($B63,'Race 10'!$G$3:$I$74,3,FALSE))</f>
        <v>0</v>
      </c>
      <c r="P63" s="354"/>
      <c r="Q63" s="169">
        <v>5</v>
      </c>
    </row>
    <row r="64" spans="1:17" ht="12.75" customHeight="1">
      <c r="A64" s="169">
        <v>9</v>
      </c>
      <c r="B64" s="202" t="s">
        <v>152</v>
      </c>
      <c r="C64" s="169">
        <f>COUNTIF(F64:O64,"&gt;0")</f>
        <v>3</v>
      </c>
      <c r="D64" s="169">
        <f>SUM(LARGE(F64:O64,{1,2,3,4,5,6}))</f>
        <v>212</v>
      </c>
      <c r="E64" s="343">
        <f>SUM(F64:O64)/C64</f>
        <v>70.66666666666667</v>
      </c>
      <c r="F64" s="198">
        <f>IF(ISERROR(VLOOKUP(B64,'Race 1'!$H$3:$J$95,3,FALSE)),0,VLOOKUP(B64,'Race 1'!$H$3:$J$95,3,FALSE))</f>
        <v>0</v>
      </c>
      <c r="G64" s="198">
        <f>IF(ISERROR(VLOOKUP(B64,'Race 2'!$H$3:$J$99,3,FALSE)),0,VLOOKUP(B64,'Race 2'!$H$3:$J$99,3,FALSE))</f>
        <v>0</v>
      </c>
      <c r="H64" s="198">
        <f>IF(ISERROR(VLOOKUP(B64,'Race 3'!$G$3:$I$105,3,FALSE)),0,VLOOKUP(B64,'Race 3'!$G$3:$I$105,3,FALSE))</f>
        <v>0</v>
      </c>
      <c r="I64" s="198">
        <f>IF(ISERROR(VLOOKUP(B64,'Race 4'!$H$3:$J$95,3,FALSE)),0,VLOOKUP(B64,'Race 4'!$H$3:$J$95,3,FALSE))</f>
        <v>0</v>
      </c>
      <c r="J64" s="169" t="str">
        <f>IF(ISERROR(VLOOKUP(B64,'Race 5'!$G$3:$I$95,3,FALSE)),0,VLOOKUP(B64,'Race 5'!$G$3:$I$95,3,FALSE))</f>
        <v>guest</v>
      </c>
      <c r="K64" s="169">
        <f>IF(ISERROR(VLOOKUP(B64,'Race 6'!$G$3:$I$111,3,FALSE)),0,VLOOKUP(B64,'Race 6'!$G$3:$I$111,3,FALSE))</f>
        <v>0</v>
      </c>
      <c r="L64" s="169" t="str">
        <f>IF(ISERROR(VLOOKUP($B64,'Race 7'!$G$3:$I$82,3,FALSE)),0,VLOOKUP($B64,'Race 7'!$G$3:$I$82,3,FALSE))</f>
        <v>guest</v>
      </c>
      <c r="M64" s="169">
        <f>IF(ISERROR(VLOOKUP($B64,'Race 8'!$G$3:$I$82,3,FALSE)),0,VLOOKUP($B64,'Race 8'!$G$3:$I$82,3,FALSE))</f>
        <v>70</v>
      </c>
      <c r="N64" s="169">
        <f>IF(ISERROR(VLOOKUP($B64,'Race 9'!$G$3:$I$78,3,FALSE)),0,VLOOKUP($B64,'Race 9'!$G$3:$I$78,3,FALSE))</f>
        <v>75</v>
      </c>
      <c r="O64" s="169">
        <f>IF(ISERROR(VLOOKUP($B64,'Race 10'!$G$3:$I$74,3,FALSE)),0,VLOOKUP($B64,'Race 10'!$G$3:$I$74,3,FALSE))</f>
        <v>67</v>
      </c>
      <c r="P64" s="354"/>
      <c r="Q64" s="169">
        <v>5</v>
      </c>
    </row>
    <row r="65" spans="1:17" ht="12.75" customHeight="1">
      <c r="A65" s="169">
        <v>10</v>
      </c>
      <c r="B65" s="202" t="s">
        <v>109</v>
      </c>
      <c r="C65" s="169">
        <f>COUNTIF(F65:O65,"&gt;0")</f>
        <v>2</v>
      </c>
      <c r="D65" s="169">
        <f>SUM(LARGE(F65:O65,{1,2,3,4,5,6}))</f>
        <v>133</v>
      </c>
      <c r="E65" s="343">
        <f>SUM(F65:O65)/C65</f>
        <v>66.5</v>
      </c>
      <c r="F65" s="198">
        <f>IF(ISERROR(VLOOKUP(B65,'Race 1'!$H$3:$J$95,3,FALSE)),0,VLOOKUP(B65,'Race 1'!$H$3:$J$95,3,FALSE))</f>
        <v>0</v>
      </c>
      <c r="G65" s="198">
        <f>IF(ISERROR(VLOOKUP(B65,'Race 2'!$H$3:$J$99,3,FALSE)),0,VLOOKUP(B65,'Race 2'!$H$3:$J$99,3,FALSE))</f>
        <v>72</v>
      </c>
      <c r="H65" s="198">
        <f>IF(ISERROR(VLOOKUP(B65,'Race 3'!$G$3:$I$105,3,FALSE)),0,VLOOKUP(B65,'Race 3'!$G$3:$I$105,3,FALSE))</f>
        <v>61</v>
      </c>
      <c r="I65" s="198">
        <f>IF(ISERROR(VLOOKUP(B65,'Race 4'!$H$3:$J$95,3,FALSE)),0,VLOOKUP(B65,'Race 4'!$H$3:$J$95,3,FALSE))</f>
        <v>0</v>
      </c>
      <c r="J65" s="169">
        <f>IF(ISERROR(VLOOKUP(B65,'Race 5'!$G$3:$I$95,3,FALSE)),0,VLOOKUP(B65,'Race 5'!$G$3:$I$95,3,FALSE))</f>
        <v>0</v>
      </c>
      <c r="K65" s="169">
        <f>IF(ISERROR(VLOOKUP(B65,'Race 6'!$G$3:$I$111,3,FALSE)),0,VLOOKUP(B65,'Race 6'!$G$3:$I$111,3,FALSE))</f>
        <v>0</v>
      </c>
      <c r="L65" s="169">
        <f>IF(ISERROR(VLOOKUP($B65,'Race 7'!$G$3:$I$82,3,FALSE)),0,VLOOKUP($B65,'Race 7'!$G$3:$I$82,3,FALSE))</f>
        <v>0</v>
      </c>
      <c r="M65" s="169">
        <f>IF(ISERROR(VLOOKUP($B65,'Race 8'!$G$3:$I$82,3,FALSE)),0,VLOOKUP($B65,'Race 8'!$G$3:$I$82,3,FALSE))</f>
        <v>0</v>
      </c>
      <c r="N65" s="169">
        <f>IF(ISERROR(VLOOKUP($B65,'Race 9'!$G$3:$I$78,3,FALSE)),0,VLOOKUP($B65,'Race 9'!$G$3:$I$78,3,FALSE))</f>
        <v>0</v>
      </c>
      <c r="O65" s="169">
        <f>IF(ISERROR(VLOOKUP($B65,'Race 10'!$G$3:$I$74,3,FALSE)),0,VLOOKUP($B65,'Race 10'!$G$3:$I$74,3,FALSE))</f>
        <v>0</v>
      </c>
      <c r="P65" s="354"/>
      <c r="Q65" s="169">
        <v>5</v>
      </c>
    </row>
    <row r="66" spans="1:17" ht="12.75" customHeight="1">
      <c r="A66" s="169">
        <v>11</v>
      </c>
      <c r="B66" s="202" t="s">
        <v>177</v>
      </c>
      <c r="C66" s="169">
        <f>COUNTIF(F66:O66,"&gt;0")</f>
        <v>2</v>
      </c>
      <c r="D66" s="169">
        <f>SUM(LARGE(F66:O66,{1,2,3,4,5,6}))</f>
        <v>126</v>
      </c>
      <c r="E66" s="343">
        <f>SUM(F66:O66)/C66</f>
        <v>63</v>
      </c>
      <c r="F66" s="198">
        <f>IF(ISERROR(VLOOKUP(B66,'Race 1'!$H$3:$J$95,3,FALSE)),0,VLOOKUP(B66,'Race 1'!$H$3:$J$95,3,FALSE))</f>
        <v>0</v>
      </c>
      <c r="G66" s="198">
        <f>IF(ISERROR(VLOOKUP(B66,'Race 2'!$H$3:$J$99,3,FALSE)),0,VLOOKUP(B66,'Race 2'!$H$3:$J$99,3,FALSE))</f>
        <v>0</v>
      </c>
      <c r="H66" s="198">
        <f>IF(ISERROR(VLOOKUP(B66,'Race 3'!$G$3:$I$105,3,FALSE)),0,VLOOKUP(B66,'Race 3'!$G$3:$I$105,3,FALSE))</f>
        <v>0</v>
      </c>
      <c r="I66" s="198">
        <f>IF(ISERROR(VLOOKUP(B66,'Race 4'!$H$3:$J$95,3,FALSE)),0,VLOOKUP(B66,'Race 4'!$H$3:$J$95,3,FALSE))</f>
        <v>0</v>
      </c>
      <c r="J66" s="169">
        <f>IF(ISERROR(VLOOKUP(B66,'Race 5'!$G$3:$I$95,3,FALSE)),0,VLOOKUP(B66,'Race 5'!$G$3:$I$95,3,FALSE))</f>
        <v>0</v>
      </c>
      <c r="K66" s="169">
        <f>IF(ISERROR(VLOOKUP(B66,'Race 6'!$G$3:$I$111,3,FALSE)),0,VLOOKUP(B66,'Race 6'!$G$3:$I$111,3,FALSE))</f>
        <v>0</v>
      </c>
      <c r="L66" s="169">
        <f>IF(ISERROR(VLOOKUP($B66,'Race 7'!$G$3:$I$82,3,FALSE)),0,VLOOKUP($B66,'Race 7'!$G$3:$I$82,3,FALSE))</f>
        <v>69</v>
      </c>
      <c r="M66" s="169">
        <f>IF(ISERROR(VLOOKUP($B66,'Race 8'!$G$3:$I$82,3,FALSE)),0,VLOOKUP($B66,'Race 8'!$G$3:$I$82,3,FALSE))</f>
        <v>57</v>
      </c>
      <c r="N66" s="169">
        <f>IF(ISERROR(VLOOKUP($B66,'Race 9'!$G$3:$I$78,3,FALSE)),0,VLOOKUP($B66,'Race 9'!$G$3:$I$78,3,FALSE))</f>
        <v>0</v>
      </c>
      <c r="O66" s="169">
        <f>IF(ISERROR(VLOOKUP($B66,'Race 10'!$G$3:$I$74,3,FALSE)),0,VLOOKUP($B66,'Race 10'!$G$3:$I$74,3,FALSE))</f>
        <v>0</v>
      </c>
      <c r="P66" s="354"/>
      <c r="Q66" s="169">
        <v>5</v>
      </c>
    </row>
    <row r="67" spans="1:17" ht="12.75" customHeight="1">
      <c r="A67" s="169">
        <v>12</v>
      </c>
      <c r="B67" s="197" t="s">
        <v>137</v>
      </c>
      <c r="C67" s="169">
        <f>COUNTIF(F67:O67,"&gt;0")</f>
        <v>2</v>
      </c>
      <c r="D67" s="169">
        <f>SUM(LARGE(F67:O67,{1,2,3,4,5,6}))</f>
        <v>113</v>
      </c>
      <c r="E67" s="343">
        <f>SUM(F67:O67)/C67</f>
        <v>56.5</v>
      </c>
      <c r="F67" s="198">
        <f>IF(ISERROR(VLOOKUP(B67,'Race 1'!$H$3:$J$95,3,FALSE)),0,VLOOKUP(B67,'Race 1'!$H$3:$J$95,3,FALSE))</f>
        <v>0</v>
      </c>
      <c r="G67" s="198">
        <f>IF(ISERROR(VLOOKUP(B67,'Race 2'!$H$3:$J$99,3,FALSE)),0,VLOOKUP(B67,'Race 2'!$H$3:$J$99,3,FALSE))</f>
        <v>0</v>
      </c>
      <c r="H67" s="198">
        <f>IF(ISERROR(VLOOKUP(B67,'Race 3'!$G$3:$I$105,3,FALSE)),0,VLOOKUP(B67,'Race 3'!$G$3:$I$105,3,FALSE))</f>
        <v>63</v>
      </c>
      <c r="I67" s="198">
        <f>IF(ISERROR(VLOOKUP(B67,'Race 4'!$H$3:$J$95,3,FALSE)),0,VLOOKUP(B67,'Race 4'!$H$3:$J$95,3,FALSE))</f>
        <v>0</v>
      </c>
      <c r="J67" s="169">
        <f>IF(ISERROR(VLOOKUP(B67,'Race 5'!$G$3:$I$95,3,FALSE)),0,VLOOKUP(B67,'Race 5'!$G$3:$I$95,3,FALSE))</f>
        <v>0</v>
      </c>
      <c r="K67" s="169">
        <f>IF(ISERROR(VLOOKUP(B67,'Race 6'!$G$3:$I$111,3,FALSE)),0,VLOOKUP(B67,'Race 6'!$G$3:$I$111,3,FALSE))</f>
        <v>0</v>
      </c>
      <c r="L67" s="169">
        <f>IF(ISERROR(VLOOKUP($B67,'Race 7'!$G$3:$I$82,3,FALSE)),0,VLOOKUP($B67,'Race 7'!$G$3:$I$82,3,FALSE))</f>
        <v>0</v>
      </c>
      <c r="M67" s="169">
        <f>IF(ISERROR(VLOOKUP($B67,'Race 8'!$G$3:$I$82,3,FALSE)),0,VLOOKUP($B67,'Race 8'!$G$3:$I$82,3,FALSE))</f>
        <v>0</v>
      </c>
      <c r="N67" s="169">
        <f>IF(ISERROR(VLOOKUP($B67,'Race 9'!$G$3:$I$78,3,FALSE)),0,VLOOKUP($B67,'Race 9'!$G$3:$I$78,3,FALSE))</f>
        <v>50</v>
      </c>
      <c r="O67" s="169">
        <f>IF(ISERROR(VLOOKUP($B67,'Race 10'!$G$3:$I$74,3,FALSE)),0,VLOOKUP($B67,'Race 10'!$G$3:$I$74,3,FALSE))</f>
        <v>0</v>
      </c>
      <c r="P67" s="354"/>
      <c r="Q67" s="169">
        <v>5</v>
      </c>
    </row>
    <row r="68" spans="1:17" ht="12.75" customHeight="1">
      <c r="A68" s="169">
        <v>13</v>
      </c>
      <c r="B68" s="197" t="s">
        <v>82</v>
      </c>
      <c r="C68" s="169">
        <f>COUNTIF(F68:O68,"&gt;0")</f>
        <v>1</v>
      </c>
      <c r="D68" s="169">
        <f>SUM(LARGE(F68:O68,{1,2,3,4,5,6}))</f>
        <v>75</v>
      </c>
      <c r="E68" s="343">
        <f>SUM(F68:O68)/C68</f>
        <v>75</v>
      </c>
      <c r="F68" s="198">
        <f>IF(ISERROR(VLOOKUP(B68,'Race 1'!$H$3:$J$95,3,FALSE)),0,VLOOKUP(B68,'Race 1'!$H$3:$J$95,3,FALSE))</f>
        <v>75</v>
      </c>
      <c r="G68" s="198">
        <f>IF(ISERROR(VLOOKUP(B68,'Race 2'!$H$3:$J$99,3,FALSE)),0,VLOOKUP(B68,'Race 2'!$H$3:$J$99,3,FALSE))</f>
        <v>0</v>
      </c>
      <c r="H68" s="198">
        <f>IF(ISERROR(VLOOKUP(B68,'Race 3'!$G$3:$I$105,3,FALSE)),0,VLOOKUP(B68,'Race 3'!$G$3:$I$105,3,FALSE))</f>
        <v>0</v>
      </c>
      <c r="I68" s="198">
        <f>IF(ISERROR(VLOOKUP(B68,'Race 4'!$H$3:$J$95,3,FALSE)),0,VLOOKUP(B68,'Race 4'!$H$3:$J$95,3,FALSE))</f>
        <v>0</v>
      </c>
      <c r="J68" s="169">
        <f>IF(ISERROR(VLOOKUP(B68,'Race 5'!$G$3:$I$95,3,FALSE)),0,VLOOKUP(B68,'Race 5'!$G$3:$I$95,3,FALSE))</f>
        <v>0</v>
      </c>
      <c r="K68" s="169">
        <f>IF(ISERROR(VLOOKUP(B68,'Race 6'!$G$3:$I$111,3,FALSE)),0,VLOOKUP(B68,'Race 6'!$G$3:$I$111,3,FALSE))</f>
        <v>0</v>
      </c>
      <c r="L68" s="169">
        <f>IF(ISERROR(VLOOKUP($B68,'Race 7'!$G$3:$I$82,3,FALSE)),0,VLOOKUP($B68,'Race 7'!$G$3:$I$82,3,FALSE))</f>
        <v>0</v>
      </c>
      <c r="M68" s="169">
        <f>IF(ISERROR(VLOOKUP($B68,'Race 8'!$G$3:$I$82,3,FALSE)),0,VLOOKUP($B68,'Race 8'!$G$3:$I$82,3,FALSE))</f>
        <v>0</v>
      </c>
      <c r="N68" s="169" t="str">
        <f>IF(ISERROR(VLOOKUP($B68,'Race 9'!$G$3:$I$78,3,FALSE)),0,VLOOKUP($B68,'Race 9'!$G$3:$I$78,3,FALSE))</f>
        <v>guest</v>
      </c>
      <c r="O68" s="169">
        <f>IF(ISERROR(VLOOKUP($B68,'Race 10'!$G$3:$I$74,3,FALSE)),0,VLOOKUP($B68,'Race 10'!$G$3:$I$74,3,FALSE))</f>
        <v>0</v>
      </c>
      <c r="P68" s="354"/>
      <c r="Q68" s="169">
        <v>5</v>
      </c>
    </row>
    <row r="69" spans="1:17" ht="12.75" customHeight="1">
      <c r="A69" s="169">
        <v>14</v>
      </c>
      <c r="B69" s="197" t="s">
        <v>130</v>
      </c>
      <c r="C69" s="169">
        <f>COUNTIF(F69:O69,"&gt;0")</f>
        <v>1</v>
      </c>
      <c r="D69" s="169">
        <f>SUM(LARGE(F69:O69,{1,2,3,4,5,6}))</f>
        <v>74</v>
      </c>
      <c r="E69" s="343">
        <f>SUM(F69:O69)/C69</f>
        <v>74</v>
      </c>
      <c r="F69" s="198">
        <f>IF(ISERROR(VLOOKUP(B69,'Race 1'!$H$3:$J$95,3,FALSE)),0,VLOOKUP(B69,'Race 1'!$H$3:$J$95,3,FALSE))</f>
        <v>0</v>
      </c>
      <c r="G69" s="198">
        <f>IF(ISERROR(VLOOKUP(B69,'Race 2'!$H$3:$J$99,3,FALSE)),0,VLOOKUP(B69,'Race 2'!$H$3:$J$99,3,FALSE))</f>
        <v>74</v>
      </c>
      <c r="H69" s="198">
        <f>IF(ISERROR(VLOOKUP(B69,'Race 3'!$G$3:$I$105,3,FALSE)),0,VLOOKUP(B69,'Race 3'!$G$3:$I$105,3,FALSE))</f>
        <v>0</v>
      </c>
      <c r="I69" s="198">
        <f>IF(ISERROR(VLOOKUP(B69,'Race 4'!$H$3:$J$95,3,FALSE)),0,VLOOKUP(B69,'Race 4'!$H$3:$J$95,3,FALSE))</f>
        <v>0</v>
      </c>
      <c r="J69" s="169">
        <f>IF(ISERROR(VLOOKUP(B69,'Race 5'!$G$3:$I$95,3,FALSE)),0,VLOOKUP(B69,'Race 5'!$G$3:$I$95,3,FALSE))</f>
        <v>0</v>
      </c>
      <c r="K69" s="169">
        <f>IF(ISERROR(VLOOKUP(B69,'Race 6'!$G$3:$I$111,3,FALSE)),0,VLOOKUP(B69,'Race 6'!$G$3:$I$111,3,FALSE))</f>
        <v>0</v>
      </c>
      <c r="L69" s="169">
        <f>IF(ISERROR(VLOOKUP($B69,'Race 7'!$G$3:$I$82,3,FALSE)),0,VLOOKUP($B69,'Race 7'!$G$3:$I$82,3,FALSE))</f>
        <v>0</v>
      </c>
      <c r="M69" s="169">
        <f>IF(ISERROR(VLOOKUP($B69,'Race 8'!$G$3:$I$82,3,FALSE)),0,VLOOKUP($B69,'Race 8'!$G$3:$I$82,3,FALSE))</f>
        <v>0</v>
      </c>
      <c r="N69" s="169">
        <f>IF(ISERROR(VLOOKUP($B69,'Race 9'!$G$3:$I$78,3,FALSE)),0,VLOOKUP($B69,'Race 9'!$G$3:$I$78,3,FALSE))</f>
        <v>0</v>
      </c>
      <c r="O69" s="169">
        <f>IF(ISERROR(VLOOKUP($B69,'Race 10'!$G$3:$I$74,3,FALSE)),0,VLOOKUP($B69,'Race 10'!$G$3:$I$74,3,FALSE))</f>
        <v>0</v>
      </c>
      <c r="P69" s="354"/>
      <c r="Q69" s="169">
        <v>5</v>
      </c>
    </row>
    <row r="70" spans="1:17" ht="12.75" customHeight="1">
      <c r="A70" s="169">
        <v>15</v>
      </c>
      <c r="B70" s="197" t="s">
        <v>180</v>
      </c>
      <c r="C70" s="169">
        <f>COUNTIF(F70:O70,"&gt;0")</f>
        <v>1</v>
      </c>
      <c r="D70" s="169">
        <f>SUM(LARGE(F70:O70,{1,2,3,4,5,6}))</f>
        <v>71</v>
      </c>
      <c r="E70" s="343">
        <f>SUM(F70:O70)/C70</f>
        <v>71</v>
      </c>
      <c r="F70" s="198">
        <f>IF(ISERROR(VLOOKUP(B70,'Race 1'!$H$3:$J$95,3,FALSE)),0,VLOOKUP(B70,'Race 1'!$H$3:$J$95,3,FALSE))</f>
        <v>0</v>
      </c>
      <c r="G70" s="198">
        <f>IF(ISERROR(VLOOKUP(B70,'Race 2'!$H$3:$J$99,3,FALSE)),0,VLOOKUP(B70,'Race 2'!$H$3:$J$99,3,FALSE))</f>
        <v>0</v>
      </c>
      <c r="H70" s="198">
        <f>IF(ISERROR(VLOOKUP(B70,'Race 3'!$G$3:$I$105,3,FALSE)),0,VLOOKUP(B70,'Race 3'!$G$3:$I$105,3,FALSE))</f>
        <v>0</v>
      </c>
      <c r="I70" s="198">
        <f>IF(ISERROR(VLOOKUP(B70,'Race 4'!$H$3:$J$95,3,FALSE)),0,VLOOKUP(B70,'Race 4'!$H$3:$J$95,3,FALSE))</f>
        <v>0</v>
      </c>
      <c r="J70" s="169">
        <f>IF(ISERROR(VLOOKUP(B70,'Race 5'!$G$3:$I$95,3,FALSE)),0,VLOOKUP(B70,'Race 5'!$G$3:$I$95,3,FALSE))</f>
        <v>0</v>
      </c>
      <c r="K70" s="169">
        <f>IF(ISERROR(VLOOKUP(B70,'Race 6'!$G$3:$I$111,3,FALSE)),0,VLOOKUP(B70,'Race 6'!$G$3:$I$111,3,FALSE))</f>
        <v>0</v>
      </c>
      <c r="L70" s="169">
        <f>IF(ISERROR(VLOOKUP($B70,'Race 7'!$G$3:$I$82,3,FALSE)),0,VLOOKUP($B70,'Race 7'!$G$3:$I$82,3,FALSE))</f>
        <v>0</v>
      </c>
      <c r="M70" s="169">
        <f>IF(ISERROR(VLOOKUP($B70,'Race 8'!$G$3:$I$82,3,FALSE)),0,VLOOKUP($B70,'Race 8'!$G$3:$I$82,3,FALSE))</f>
        <v>71</v>
      </c>
      <c r="N70" s="169">
        <f>IF(ISERROR(VLOOKUP($B70,'Race 9'!$G$3:$I$78,3,FALSE)),0,VLOOKUP($B70,'Race 9'!$G$3:$I$78,3,FALSE))</f>
        <v>0</v>
      </c>
      <c r="O70" s="169">
        <f>IF(ISERROR(VLOOKUP($B70,'Race 10'!$G$3:$I$74,3,FALSE)),0,VLOOKUP($B70,'Race 10'!$G$3:$I$74,3,FALSE))</f>
        <v>0</v>
      </c>
      <c r="P70" s="354"/>
      <c r="Q70" s="169">
        <v>5</v>
      </c>
    </row>
    <row r="71" spans="1:17" ht="12.75" customHeight="1">
      <c r="A71" s="169">
        <v>16</v>
      </c>
      <c r="B71" s="197" t="s">
        <v>160</v>
      </c>
      <c r="C71" s="169">
        <f>COUNTIF(F71:O71,"&gt;0")</f>
        <v>1</v>
      </c>
      <c r="D71" s="169">
        <f>SUM(LARGE(F71:O71,{1,2,3,4,5,6}))</f>
        <v>68</v>
      </c>
      <c r="E71" s="343">
        <f>SUM(F71:O71)/C71</f>
        <v>68</v>
      </c>
      <c r="F71" s="198">
        <f>IF(ISERROR(VLOOKUP(B71,'Race 1'!$H$3:$J$95,3,FALSE)),0,VLOOKUP(B71,'Race 1'!$H$3:$J$95,3,FALSE))</f>
        <v>0</v>
      </c>
      <c r="G71" s="198">
        <f>IF(ISERROR(VLOOKUP(B71,'Race 2'!$H$3:$J$99,3,FALSE)),0,VLOOKUP(B71,'Race 2'!$H$3:$J$99,3,FALSE))</f>
        <v>0</v>
      </c>
      <c r="H71" s="198">
        <f>IF(ISERROR(VLOOKUP(B71,'Race 3'!$G$3:$I$105,3,FALSE)),0,VLOOKUP(B71,'Race 3'!$G$3:$I$105,3,FALSE))</f>
        <v>0</v>
      </c>
      <c r="I71" s="198">
        <f>IF(ISERROR(VLOOKUP(B71,'Race 4'!$H$3:$J$95,3,FALSE)),0,VLOOKUP(B71,'Race 4'!$H$3:$J$95,3,FALSE))</f>
        <v>0</v>
      </c>
      <c r="J71" s="169">
        <f>IF(ISERROR(VLOOKUP(B71,'Race 5'!$G$3:$I$95,3,FALSE)),0,VLOOKUP(B71,'Race 5'!$G$3:$I$95,3,FALSE))</f>
        <v>0</v>
      </c>
      <c r="K71" s="169" t="str">
        <f>IF(ISERROR(VLOOKUP(B71,'Race 6'!$G$3:$I$111,3,FALSE)),0,VLOOKUP(B71,'Race 6'!$G$3:$I$111,3,FALSE))</f>
        <v>guest</v>
      </c>
      <c r="L71" s="169" t="str">
        <f>IF(ISERROR(VLOOKUP($B71,'Race 7'!$G$3:$I$82,3,FALSE)),0,VLOOKUP($B71,'Race 7'!$G$3:$I$82,3,FALSE))</f>
        <v>guest</v>
      </c>
      <c r="M71" s="169" t="str">
        <f>IF(ISERROR(VLOOKUP($B71,'Race 8'!$G$3:$I$82,3,FALSE)),0,VLOOKUP($B71,'Race 8'!$G$3:$I$82,3,FALSE))</f>
        <v>guest</v>
      </c>
      <c r="N71" s="169">
        <f>IF(ISERROR(VLOOKUP($B71,'Race 9'!$G$3:$I$78,3,FALSE)),0,VLOOKUP($B71,'Race 9'!$G$3:$I$78,3,FALSE))</f>
        <v>68</v>
      </c>
      <c r="O71" s="169">
        <f>IF(ISERROR(VLOOKUP($B71,'Race 10'!$G$3:$I$74,3,FALSE)),0,VLOOKUP($B71,'Race 10'!$G$3:$I$74,3,FALSE))</f>
        <v>0</v>
      </c>
      <c r="P71" s="354"/>
      <c r="Q71" s="169">
        <v>5</v>
      </c>
    </row>
    <row r="72" spans="1:17" ht="12.75" customHeight="1" thickBot="1">
      <c r="A72" s="169">
        <v>17</v>
      </c>
      <c r="B72" s="199" t="s">
        <v>139</v>
      </c>
      <c r="C72" s="170">
        <f>COUNTIF(F72:O72,"&gt;0")</f>
        <v>1</v>
      </c>
      <c r="D72" s="170">
        <f>SUM(LARGE(F72:O72,{1,2,3,4,5,6}))</f>
        <v>68</v>
      </c>
      <c r="E72" s="344">
        <f>SUM(F72:O72)/C72</f>
        <v>68</v>
      </c>
      <c r="F72" s="200">
        <f>IF(ISERROR(VLOOKUP(B72,'Race 1'!$H$3:$J$95,3,FALSE)),0,VLOOKUP(B72,'Race 1'!$H$3:$J$95,3,FALSE))</f>
        <v>0</v>
      </c>
      <c r="G72" s="200">
        <f>IF(ISERROR(VLOOKUP(B72,'Race 2'!$H$3:$J$99,3,FALSE)),0,VLOOKUP(B72,'Race 2'!$H$3:$J$99,3,FALSE))</f>
        <v>0</v>
      </c>
      <c r="H72" s="200">
        <f>IF(ISERROR(VLOOKUP(B72,'Race 3'!$G$3:$I$105,3,FALSE)),0,VLOOKUP(B72,'Race 3'!$G$3:$I$105,3,FALSE))</f>
        <v>68</v>
      </c>
      <c r="I72" s="200">
        <f>IF(ISERROR(VLOOKUP(B72,'Race 4'!$H$3:$J$95,3,FALSE)),0,VLOOKUP(B72,'Race 4'!$H$3:$J$95,3,FALSE))</f>
        <v>0</v>
      </c>
      <c r="J72" s="170">
        <f>IF(ISERROR(VLOOKUP(B72,'Race 5'!$G$3:$I$95,3,FALSE)),0,VLOOKUP(B72,'Race 5'!$G$3:$I$95,3,FALSE))</f>
        <v>0</v>
      </c>
      <c r="K72" s="170">
        <f>IF(ISERROR(VLOOKUP(B72,'Race 6'!$G$3:$I$111,3,FALSE)),0,VLOOKUP(B72,'Race 6'!$G$3:$I$111,3,FALSE))</f>
        <v>0</v>
      </c>
      <c r="L72" s="170">
        <f>IF(ISERROR(VLOOKUP($B72,'Race 7'!$G$3:$I$82,3,FALSE)),0,VLOOKUP($B72,'Race 7'!$G$3:$I$82,3,FALSE))</f>
        <v>0</v>
      </c>
      <c r="M72" s="170">
        <f>IF(ISERROR(VLOOKUP($B72,'Race 8'!$G$3:$I$82,3,FALSE)),0,VLOOKUP($B72,'Race 8'!$G$3:$I$82,3,FALSE))</f>
        <v>0</v>
      </c>
      <c r="N72" s="170">
        <f>IF(ISERROR(VLOOKUP($B72,'Race 9'!$G$3:$I$78,3,FALSE)),0,VLOOKUP($B72,'Race 9'!$G$3:$I$78,3,FALSE))</f>
        <v>0</v>
      </c>
      <c r="O72" s="170">
        <f>IF(ISERROR(VLOOKUP($B72,'Race 10'!$G$3:$I$74,3,FALSE)),0,VLOOKUP($B72,'Race 10'!$G$3:$I$74,3,FALSE))</f>
        <v>0</v>
      </c>
      <c r="P72" s="354"/>
      <c r="Q72" s="169">
        <v>5</v>
      </c>
    </row>
    <row r="73" spans="1:17" ht="12.75" customHeight="1">
      <c r="A73" s="364">
        <v>1</v>
      </c>
      <c r="B73" s="194" t="s">
        <v>88</v>
      </c>
      <c r="C73" s="168">
        <f>COUNTIF(F73:O73,"&gt;0")</f>
        <v>8</v>
      </c>
      <c r="D73" s="168">
        <f>SUM(LARGE(F73:O73,{1,2,3,4,5,6}))</f>
        <v>456</v>
      </c>
      <c r="E73" s="342">
        <f>SUM(F73:O73)/C73</f>
        <v>74</v>
      </c>
      <c r="F73" s="195">
        <f>IF(ISERROR(VLOOKUP(B73,'Race 1'!$H$3:$J$95,3,FALSE)),0,VLOOKUP(B73,'Race 1'!$H$3:$J$95,3,FALSE))</f>
        <v>67</v>
      </c>
      <c r="G73" s="195">
        <f>IF(ISERROR(VLOOKUP(B73,'Race 2'!$H$3:$J$99,3,FALSE)),0,VLOOKUP(B73,'Race 2'!$H$3:$J$99,3,FALSE))</f>
        <v>69</v>
      </c>
      <c r="H73" s="195">
        <f>IF(ISERROR(VLOOKUP(B73,'Race 3'!$G$3:$I$105,3,FALSE)),0,VLOOKUP(B73,'Race 3'!$G$3:$I$105,3,FALSE))</f>
        <v>72</v>
      </c>
      <c r="I73" s="195">
        <f>IF(ISERROR(VLOOKUP(B73,'Race 4'!$H$3:$J$95,3,FALSE)),0,VLOOKUP(B73,'Race 4'!$H$3:$J$95,3,FALSE))</f>
        <v>0</v>
      </c>
      <c r="J73" s="168">
        <f>IF(ISERROR(VLOOKUP(B73,'Race 5'!$G$3:$I$95,3,FALSE)),0,VLOOKUP(B73,'Race 5'!$G$3:$I$95,3,FALSE))</f>
        <v>72</v>
      </c>
      <c r="K73" s="168">
        <f>IF(ISERROR(VLOOKUP(B73,'Race 6'!$G$3:$I$111,3,FALSE)),0,VLOOKUP(B73,'Race 6'!$G$3:$I$111,3,FALSE))</f>
        <v>74</v>
      </c>
      <c r="L73" s="168">
        <f>IF(ISERROR(VLOOKUP($B73,'Race 7'!$G$3:$I$82,3,FALSE)),0,VLOOKUP($B73,'Race 7'!$G$3:$I$82,3,FALSE))</f>
        <v>0</v>
      </c>
      <c r="M73" s="168">
        <f>IF(ISERROR(VLOOKUP($B73,'Race 8'!$G$3:$I$82,3,FALSE)),0,VLOOKUP($B73,'Race 8'!$G$3:$I$82,3,FALSE))</f>
        <v>72</v>
      </c>
      <c r="N73" s="168">
        <f>IF(ISERROR(VLOOKUP($B73,'Race 9'!$G$3:$I$78,3,FALSE)),0,VLOOKUP($B73,'Race 9'!$G$3:$I$78,3,FALSE))</f>
        <v>80</v>
      </c>
      <c r="O73" s="168">
        <f>IF(ISERROR(VLOOKUP($B73,'Race 10'!$G$3:$I$74,3,FALSE)),0,VLOOKUP($B73,'Race 10'!$G$3:$I$74,3,FALSE))</f>
        <v>86</v>
      </c>
      <c r="P73" s="353">
        <v>6</v>
      </c>
      <c r="Q73" s="168">
        <v>6</v>
      </c>
    </row>
    <row r="74" spans="1:17" ht="12.75" customHeight="1">
      <c r="A74" s="365">
        <v>2</v>
      </c>
      <c r="B74" s="197" t="s">
        <v>107</v>
      </c>
      <c r="C74" s="169">
        <f>COUNTIF(F74:O74,"&gt;0")</f>
        <v>9</v>
      </c>
      <c r="D74" s="169">
        <f>SUM(LARGE(F74:O74,{1,2,3,4,5,6}))</f>
        <v>425</v>
      </c>
      <c r="E74" s="343">
        <f>SUM(F74:O74)/C74</f>
        <v>68.33333333333333</v>
      </c>
      <c r="F74" s="198">
        <f>IF(ISERROR(VLOOKUP(B74,'Race 1'!$H$3:$J$95,3,FALSE)),0,VLOOKUP(B74,'Race 1'!$H$3:$J$95,3,FALSE))</f>
        <v>64</v>
      </c>
      <c r="G74" s="169">
        <f>IF(ISERROR(VLOOKUP(B74,'Race 2'!$H$3:$J$99,3,FALSE)),0,VLOOKUP(B74,'Race 2'!$H$3:$J$99,3,FALSE))</f>
        <v>73</v>
      </c>
      <c r="H74" s="169">
        <f>IF(ISERROR(VLOOKUP(B74,'Race 3'!$G$3:$I$105,3,FALSE)),0,VLOOKUP(B74,'Race 3'!$G$3:$I$105,3,FALSE))</f>
        <v>66</v>
      </c>
      <c r="I74" s="169">
        <f>IF(ISERROR(VLOOKUP(B74,'Race 4'!$H$3:$J$95,3,FALSE)),0,VLOOKUP(B74,'Race 4'!$H$3:$J$95,3,FALSE))</f>
        <v>0</v>
      </c>
      <c r="J74" s="169">
        <f>IF(ISERROR(VLOOKUP(B74,'Race 5'!$G$3:$I$95,3,FALSE)),0,VLOOKUP(B74,'Race 5'!$G$3:$I$95,3,FALSE))</f>
        <v>67</v>
      </c>
      <c r="K74" s="169">
        <f>IF(ISERROR(VLOOKUP(B74,'Race 6'!$G$3:$I$111,3,FALSE)),0,VLOOKUP(B74,'Race 6'!$G$3:$I$111,3,FALSE))</f>
        <v>67</v>
      </c>
      <c r="L74" s="169">
        <f>IF(ISERROR(VLOOKUP($B74,'Race 7'!$G$3:$I$82,3,FALSE)),0,VLOOKUP($B74,'Race 7'!$G$3:$I$82,3,FALSE))</f>
        <v>71</v>
      </c>
      <c r="M74" s="169">
        <f>IF(ISERROR(VLOOKUP($B74,'Race 8'!$G$3:$I$82,3,FALSE)),0,VLOOKUP($B74,'Race 8'!$G$3:$I$82,3,FALSE))</f>
        <v>60</v>
      </c>
      <c r="N74" s="169">
        <f>IF(ISERROR(VLOOKUP($B74,'Race 9'!$G$3:$I$78,3,FALSE)),0,VLOOKUP($B74,'Race 9'!$G$3:$I$78,3,FALSE))</f>
        <v>70</v>
      </c>
      <c r="O74" s="169">
        <f>IF(ISERROR(VLOOKUP($B74,'Race 10'!$G$3:$I$74,3,FALSE)),0,VLOOKUP($B74,'Race 10'!$G$3:$I$74,3,FALSE))</f>
        <v>77</v>
      </c>
      <c r="P74" s="354"/>
      <c r="Q74" s="169">
        <v>6</v>
      </c>
    </row>
    <row r="75" spans="1:17" ht="12.75" customHeight="1">
      <c r="A75" s="366">
        <v>3</v>
      </c>
      <c r="B75" s="197" t="s">
        <v>114</v>
      </c>
      <c r="C75" s="169">
        <f>COUNTIF(F75:O75,"&gt;0")</f>
        <v>9</v>
      </c>
      <c r="D75" s="169">
        <f>SUM(LARGE(F75:O75,{1,2,3,4,5,6}))</f>
        <v>407</v>
      </c>
      <c r="E75" s="343">
        <f>SUM(F75:O75)/C75</f>
        <v>65.55555555555556</v>
      </c>
      <c r="F75" s="198">
        <f>IF(ISERROR(VLOOKUP(B75,'Race 1'!$H$3:$J$95,3,FALSE)),0,VLOOKUP(B75,'Race 1'!$H$3:$J$95,3,FALSE))</f>
        <v>59</v>
      </c>
      <c r="G75" s="198">
        <f>IF(ISERROR(VLOOKUP(B75,'Race 2'!$H$3:$J$99,3,FALSE)),0,VLOOKUP(B75,'Race 2'!$H$3:$J$99,3,FALSE))</f>
        <v>62</v>
      </c>
      <c r="H75" s="198">
        <f>IF(ISERROR(VLOOKUP(B75,'Race 3'!$G$3:$I$105,3,FALSE)),0,VLOOKUP(B75,'Race 3'!$G$3:$I$105,3,FALSE))</f>
        <v>62</v>
      </c>
      <c r="I75" s="198">
        <f>IF(ISERROR(VLOOKUP(B75,'Race 4'!$H$3:$J$95,3,FALSE)),0,VLOOKUP(B75,'Race 4'!$H$3:$J$95,3,FALSE))</f>
        <v>0</v>
      </c>
      <c r="J75" s="169">
        <f>IF(ISERROR(VLOOKUP(B75,'Race 5'!$G$3:$I$95,3,FALSE)),0,VLOOKUP(B75,'Race 5'!$G$3:$I$95,3,FALSE))</f>
        <v>63</v>
      </c>
      <c r="K75" s="169">
        <f>IF(ISERROR(VLOOKUP(B75,'Race 6'!$G$3:$I$111,3,FALSE)),0,VLOOKUP(B75,'Race 6'!$G$3:$I$111,3,FALSE))</f>
        <v>62</v>
      </c>
      <c r="L75" s="169">
        <f>IF(ISERROR(VLOOKUP($B75,'Race 7'!$G$3:$I$82,3,FALSE)),0,VLOOKUP($B75,'Race 7'!$G$3:$I$82,3,FALSE))</f>
        <v>64</v>
      </c>
      <c r="M75" s="169">
        <f>IF(ISERROR(VLOOKUP($B75,'Race 8'!$G$3:$I$82,3,FALSE)),0,VLOOKUP($B75,'Race 8'!$G$3:$I$82,3,FALSE))</f>
        <v>65</v>
      </c>
      <c r="N75" s="169">
        <f>IF(ISERROR(VLOOKUP($B75,'Race 9'!$G$3:$I$78,3,FALSE)),0,VLOOKUP($B75,'Race 9'!$G$3:$I$78,3,FALSE))</f>
        <v>71</v>
      </c>
      <c r="O75" s="169">
        <f>IF(ISERROR(VLOOKUP($B75,'Race 10'!$G$3:$I$74,3,FALSE)),0,VLOOKUP($B75,'Race 10'!$G$3:$I$74,3,FALSE))</f>
        <v>82</v>
      </c>
      <c r="P75" s="354"/>
      <c r="Q75" s="169">
        <v>6</v>
      </c>
    </row>
    <row r="76" spans="1:17" ht="12.75" customHeight="1">
      <c r="A76" s="169">
        <v>4</v>
      </c>
      <c r="B76" s="197" t="s">
        <v>58</v>
      </c>
      <c r="C76" s="169">
        <f>COUNTIF(F76:O76,"&gt;0")</f>
        <v>7</v>
      </c>
      <c r="D76" s="169">
        <f>SUM(LARGE(F76:O76,{1,2,3,4,5,6}))</f>
        <v>393</v>
      </c>
      <c r="E76" s="343">
        <f>SUM(F76:O76)/C76</f>
        <v>64.14285714285714</v>
      </c>
      <c r="F76" s="198">
        <f>IF(ISERROR(VLOOKUP(B76,'Race 1'!$H$3:$J$95,3,FALSE)),0,VLOOKUP(B76,'Race 1'!$H$3:$J$95,3,FALSE))</f>
        <v>0</v>
      </c>
      <c r="G76" s="169">
        <f>IF(ISERROR(VLOOKUP(B76,'Race 2'!$H$3:$J$99,3,FALSE)),0,VLOOKUP(B76,'Race 2'!$H$3:$J$99,3,FALSE))</f>
        <v>61</v>
      </c>
      <c r="H76" s="169">
        <f>IF(ISERROR(VLOOKUP(B76,'Race 3'!$G$3:$I$105,3,FALSE)),0,VLOOKUP(B76,'Race 3'!$G$3:$I$105,3,FALSE))</f>
        <v>59</v>
      </c>
      <c r="I76" s="169">
        <f>IF(ISERROR(VLOOKUP(B76,'Race 4'!$H$3:$J$95,3,FALSE)),0,VLOOKUP(B76,'Race 4'!$H$3:$J$95,3,FALSE))</f>
        <v>0</v>
      </c>
      <c r="J76" s="169">
        <f>IF(ISERROR(VLOOKUP(B76,'Race 5'!$G$3:$I$95,3,FALSE)),0,VLOOKUP(B76,'Race 5'!$G$3:$I$95,3,FALSE))</f>
        <v>65</v>
      </c>
      <c r="K76" s="169">
        <f>IF(ISERROR(VLOOKUP(B76,'Race 6'!$G$3:$I$111,3,FALSE)),0,VLOOKUP(B76,'Race 6'!$G$3:$I$111,3,FALSE))</f>
        <v>64</v>
      </c>
      <c r="L76" s="169">
        <f>IF(ISERROR(VLOOKUP($B76,'Race 7'!$G$3:$I$82,3,FALSE)),0,VLOOKUP($B76,'Race 7'!$G$3:$I$82,3,FALSE))</f>
        <v>56</v>
      </c>
      <c r="M76" s="169">
        <f>IF(ISERROR(VLOOKUP($B76,'Race 8'!$G$3:$I$82,3,FALSE)),0,VLOOKUP($B76,'Race 8'!$G$3:$I$82,3,FALSE))</f>
        <v>0</v>
      </c>
      <c r="N76" s="169">
        <f>IF(ISERROR(VLOOKUP($B76,'Race 9'!$G$3:$I$78,3,FALSE)),0,VLOOKUP($B76,'Race 9'!$G$3:$I$78,3,FALSE))</f>
        <v>63</v>
      </c>
      <c r="O76" s="169">
        <f>IF(ISERROR(VLOOKUP($B76,'Race 10'!$G$3:$I$74,3,FALSE)),0,VLOOKUP($B76,'Race 10'!$G$3:$I$74,3,FALSE))</f>
        <v>81</v>
      </c>
      <c r="P76" s="354"/>
      <c r="Q76" s="169">
        <v>6</v>
      </c>
    </row>
    <row r="77" spans="1:17" ht="12.75" customHeight="1">
      <c r="A77" s="169">
        <v>5</v>
      </c>
      <c r="B77" s="197" t="s">
        <v>115</v>
      </c>
      <c r="C77" s="169">
        <f>COUNTIF(F77:O77,"&gt;0")</f>
        <v>7</v>
      </c>
      <c r="D77" s="169">
        <f>SUM(LARGE(F77:O77,{1,2,3,4,5,6}))</f>
        <v>392</v>
      </c>
      <c r="E77" s="343">
        <f>SUM(F77:O77)/C77</f>
        <v>64</v>
      </c>
      <c r="F77" s="198">
        <f>IF(ISERROR(VLOOKUP(B77,'Race 1'!$H$3:$J$95,3,FALSE)),0,VLOOKUP(B77,'Race 1'!$H$3:$J$95,3,FALSE))</f>
        <v>56</v>
      </c>
      <c r="G77" s="169">
        <f>IF(ISERROR(VLOOKUP(B77,'Race 2'!$H$3:$J$99,3,FALSE)),0,VLOOKUP(B77,'Race 2'!$H$3:$J$99,3,FALSE))</f>
        <v>64</v>
      </c>
      <c r="H77" s="169">
        <f>IF(ISERROR(VLOOKUP(B77,'Race 3'!$G$3:$I$105,3,FALSE)),0,VLOOKUP(B77,'Race 3'!$G$3:$I$105,3,FALSE))</f>
        <v>64</v>
      </c>
      <c r="I77" s="169">
        <f>IF(ISERROR(VLOOKUP(B77,'Race 4'!$H$3:$J$95,3,FALSE)),0,VLOOKUP(B77,'Race 4'!$H$3:$J$95,3,FALSE))</f>
        <v>0</v>
      </c>
      <c r="J77" s="169">
        <f>IF(ISERROR(VLOOKUP(B77,'Race 5'!$G$3:$I$95,3,FALSE)),0,VLOOKUP(B77,'Race 5'!$G$3:$I$95,3,FALSE))</f>
        <v>68</v>
      </c>
      <c r="K77" s="169">
        <f>IF(ISERROR(VLOOKUP(B77,'Race 6'!$G$3:$I$111,3,FALSE)),0,VLOOKUP(B77,'Race 6'!$G$3:$I$111,3,FALSE))</f>
        <v>69</v>
      </c>
      <c r="L77" s="169">
        <f>IF(ISERROR(VLOOKUP($B77,'Race 7'!$G$3:$I$82,3,FALSE)),0,VLOOKUP($B77,'Race 7'!$G$3:$I$82,3,FALSE))</f>
        <v>63</v>
      </c>
      <c r="M77" s="169">
        <f>IF(ISERROR(VLOOKUP($B77,'Race 8'!$G$3:$I$82,3,FALSE)),0,VLOOKUP($B77,'Race 8'!$G$3:$I$82,3,FALSE))</f>
        <v>64</v>
      </c>
      <c r="N77" s="169">
        <f>IF(ISERROR(VLOOKUP($B77,'Race 9'!$G$3:$I$78,3,FALSE)),0,VLOOKUP($B77,'Race 9'!$G$3:$I$78,3,FALSE))</f>
        <v>0</v>
      </c>
      <c r="O77" s="169">
        <f>IF(ISERROR(VLOOKUP($B77,'Race 10'!$G$3:$I$74,3,FALSE)),0,VLOOKUP($B77,'Race 10'!$G$3:$I$74,3,FALSE))</f>
        <v>0</v>
      </c>
      <c r="P77" s="354"/>
      <c r="Q77" s="169">
        <v>6</v>
      </c>
    </row>
    <row r="78" spans="1:17" ht="12.75" customHeight="1">
      <c r="A78" s="169">
        <v>6</v>
      </c>
      <c r="B78" s="197" t="s">
        <v>40</v>
      </c>
      <c r="C78" s="169">
        <f>COUNTIF(F78:O78,"&gt;0")</f>
        <v>8</v>
      </c>
      <c r="D78" s="169">
        <f>SUM(LARGE(F78:O78,{1,2,3,4,5,6}))</f>
        <v>387</v>
      </c>
      <c r="E78" s="343">
        <f>SUM(F78:O78)/C78</f>
        <v>62.75</v>
      </c>
      <c r="F78" s="198">
        <f>IF(ISERROR(VLOOKUP(B78,'Race 1'!$H$3:$J$95,3,FALSE)),0,VLOOKUP(B78,'Race 1'!$H$3:$J$95,3,FALSE))</f>
        <v>60</v>
      </c>
      <c r="G78" s="198">
        <f>IF(ISERROR(VLOOKUP(B78,'Race 2'!$H$3:$J$99,3,FALSE)),0,VLOOKUP(B78,'Race 2'!$H$3:$J$99,3,FALSE))</f>
        <v>63</v>
      </c>
      <c r="H78" s="198">
        <f>IF(ISERROR(VLOOKUP(B78,'Race 3'!$G$3:$I$105,3,FALSE)),0,VLOOKUP(B78,'Race 3'!$G$3:$I$105,3,FALSE))</f>
        <v>65</v>
      </c>
      <c r="I78" s="198">
        <f>IF(ISERROR(VLOOKUP(B78,'Race 4'!$H$3:$J$95,3,FALSE)),0,VLOOKUP(B78,'Race 4'!$H$3:$J$95,3,FALSE))</f>
        <v>0</v>
      </c>
      <c r="J78" s="169">
        <f>IF(ISERROR(VLOOKUP(B78,'Race 5'!$G$3:$I$95,3,FALSE)),0,VLOOKUP(B78,'Race 5'!$G$3:$I$95,3,FALSE))</f>
        <v>0</v>
      </c>
      <c r="K78" s="169">
        <f>IF(ISERROR(VLOOKUP(B78,'Race 6'!$G$3:$I$111,3,FALSE)),0,VLOOKUP(B78,'Race 6'!$G$3:$I$111,3,FALSE))</f>
        <v>57</v>
      </c>
      <c r="L78" s="169">
        <f>IF(ISERROR(VLOOKUP($B78,'Race 7'!$G$3:$I$82,3,FALSE)),0,VLOOKUP($B78,'Race 7'!$G$3:$I$82,3,FALSE))</f>
        <v>58</v>
      </c>
      <c r="M78" s="169">
        <f>IF(ISERROR(VLOOKUP($B78,'Race 8'!$G$3:$I$82,3,FALSE)),0,VLOOKUP($B78,'Race 8'!$G$3:$I$82,3,FALSE))</f>
        <v>62</v>
      </c>
      <c r="N78" s="169">
        <f>IF(ISERROR(VLOOKUP($B78,'Race 9'!$G$3:$I$78,3,FALSE)),0,VLOOKUP($B78,'Race 9'!$G$3:$I$78,3,FALSE))</f>
        <v>58</v>
      </c>
      <c r="O78" s="169">
        <f>IF(ISERROR(VLOOKUP($B78,'Race 10'!$G$3:$I$74,3,FALSE)),0,VLOOKUP($B78,'Race 10'!$G$3:$I$74,3,FALSE))</f>
        <v>79</v>
      </c>
      <c r="P78" s="354"/>
      <c r="Q78" s="169">
        <v>6</v>
      </c>
    </row>
    <row r="79" spans="1:17" ht="12.75" customHeight="1">
      <c r="A79" s="169">
        <v>7</v>
      </c>
      <c r="B79" s="197" t="s">
        <v>83</v>
      </c>
      <c r="C79" s="169">
        <f>COUNTIF(F79:O79,"&gt;0")</f>
        <v>6</v>
      </c>
      <c r="D79" s="169">
        <f>SUM(LARGE(F79:O79,{1,2,3,4,5,6}))</f>
        <v>379</v>
      </c>
      <c r="E79" s="343">
        <f>SUM(F79:O79)/C79</f>
        <v>63.166666666666664</v>
      </c>
      <c r="F79" s="198">
        <f>IF(ISERROR(VLOOKUP(B79,'Race 1'!$H$3:$J$95,3,FALSE)),0,VLOOKUP(B79,'Race 1'!$H$3:$J$95,3,FALSE))</f>
        <v>63</v>
      </c>
      <c r="G79" s="169">
        <f>IF(ISERROR(VLOOKUP(B79,'Race 2'!$H$3:$J$99,3,FALSE)),0,VLOOKUP(B79,'Race 2'!$H$3:$J$99,3,FALSE))</f>
        <v>0</v>
      </c>
      <c r="H79" s="169">
        <f>IF(ISERROR(VLOOKUP(B79,'Race 3'!$G$3:$I$105,3,FALSE)),0,VLOOKUP(B79,'Race 3'!$G$3:$I$105,3,FALSE))</f>
        <v>60</v>
      </c>
      <c r="I79" s="169">
        <f>IF(ISERROR(VLOOKUP(B79,'Race 4'!$H$3:$J$95,3,FALSE)),0,VLOOKUP(B79,'Race 4'!$H$3:$J$95,3,FALSE))</f>
        <v>0</v>
      </c>
      <c r="J79" s="169">
        <f>IF(ISERROR(VLOOKUP(B79,'Race 5'!$G$3:$I$95,3,FALSE)),0,VLOOKUP(B79,'Race 5'!$G$3:$I$95,3,FALSE))</f>
        <v>0</v>
      </c>
      <c r="K79" s="169">
        <f>IF(ISERROR(VLOOKUP(B79,'Race 6'!$G$3:$I$111,3,FALSE)),0,VLOOKUP(B79,'Race 6'!$G$3:$I$111,3,FALSE))</f>
        <v>61</v>
      </c>
      <c r="L79" s="169">
        <f>IF(ISERROR(VLOOKUP($B79,'Race 7'!$G$3:$I$82,3,FALSE)),0,VLOOKUP($B79,'Race 7'!$G$3:$I$82,3,FALSE))</f>
        <v>68</v>
      </c>
      <c r="M79" s="169">
        <f>IF(ISERROR(VLOOKUP($B79,'Race 8'!$G$3:$I$82,3,FALSE)),0,VLOOKUP($B79,'Race 8'!$G$3:$I$82,3,FALSE))</f>
        <v>61</v>
      </c>
      <c r="N79" s="169">
        <f>IF(ISERROR(VLOOKUP($B79,'Race 9'!$G$3:$I$78,3,FALSE)),0,VLOOKUP($B79,'Race 9'!$G$3:$I$78,3,FALSE))</f>
        <v>66</v>
      </c>
      <c r="O79" s="169">
        <f>IF(ISERROR(VLOOKUP($B79,'Race 10'!$G$3:$I$74,3,FALSE)),0,VLOOKUP($B79,'Race 10'!$G$3:$I$74,3,FALSE))</f>
        <v>0</v>
      </c>
      <c r="P79" s="354"/>
      <c r="Q79" s="169">
        <v>6</v>
      </c>
    </row>
    <row r="80" spans="1:17" ht="12.75" customHeight="1">
      <c r="A80" s="169">
        <v>8</v>
      </c>
      <c r="B80" s="197" t="s">
        <v>76</v>
      </c>
      <c r="C80" s="169">
        <f>COUNTIF(F80:O80,"&gt;0")</f>
        <v>6</v>
      </c>
      <c r="D80" s="169">
        <f>SUM(LARGE(F80:O80,{1,2,3,4,5,6}))</f>
        <v>354</v>
      </c>
      <c r="E80" s="343">
        <f>SUM(F80:O80)/C80</f>
        <v>59</v>
      </c>
      <c r="F80" s="198">
        <f>IF(ISERROR(VLOOKUP(B80,'Race 1'!$H$3:$J$95,3,FALSE)),0,VLOOKUP(B80,'Race 1'!$H$3:$J$95,3,FALSE))</f>
        <v>55</v>
      </c>
      <c r="G80" s="198">
        <f>IF(ISERROR(VLOOKUP(B80,'Race 2'!$H$3:$J$99,3,FALSE)),0,VLOOKUP(B80,'Race 2'!$H$3:$J$99,3,FALSE))</f>
        <v>59</v>
      </c>
      <c r="H80" s="198">
        <f>IF(ISERROR(VLOOKUP(B80,'Race 3'!$G$3:$I$105,3,FALSE)),0,VLOOKUP(B80,'Race 3'!$G$3:$I$105,3,FALSE))</f>
        <v>58</v>
      </c>
      <c r="I80" s="198">
        <f>IF(ISERROR(VLOOKUP(B80,'Race 4'!$H$3:$J$95,3,FALSE)),0,VLOOKUP(B80,'Race 4'!$H$3:$J$95,3,FALSE))</f>
        <v>0</v>
      </c>
      <c r="J80" s="169">
        <f>IF(ISERROR(VLOOKUP(B80,'Race 5'!$G$3:$I$95,3,FALSE)),0,VLOOKUP(B80,'Race 5'!$G$3:$I$95,3,FALSE))</f>
        <v>0</v>
      </c>
      <c r="K80" s="169">
        <f>IF(ISERROR(VLOOKUP(B80,'Race 6'!$G$3:$I$111,3,FALSE)),0,VLOOKUP(B80,'Race 6'!$G$3:$I$111,3,FALSE))</f>
        <v>59</v>
      </c>
      <c r="L80" s="169">
        <f>IF(ISERROR(VLOOKUP($B80,'Race 7'!$G$3:$I$82,3,FALSE)),0,VLOOKUP($B80,'Race 7'!$G$3:$I$82,3,FALSE))</f>
        <v>61</v>
      </c>
      <c r="M80" s="169">
        <f>IF(ISERROR(VLOOKUP($B80,'Race 8'!$G$3:$I$82,3,FALSE)),0,VLOOKUP($B80,'Race 8'!$G$3:$I$82,3,FALSE))</f>
        <v>0</v>
      </c>
      <c r="N80" s="169">
        <f>IF(ISERROR(VLOOKUP($B80,'Race 9'!$G$3:$I$78,3,FALSE)),0,VLOOKUP($B80,'Race 9'!$G$3:$I$78,3,FALSE))</f>
        <v>62</v>
      </c>
      <c r="O80" s="169">
        <f>IF(ISERROR(VLOOKUP($B80,'Race 10'!$G$3:$I$74,3,FALSE)),0,VLOOKUP($B80,'Race 10'!$G$3:$I$74,3,FALSE))</f>
        <v>0</v>
      </c>
      <c r="P80" s="354"/>
      <c r="Q80" s="169">
        <v>6</v>
      </c>
    </row>
    <row r="81" spans="1:17" ht="12.75" customHeight="1">
      <c r="A81" s="169">
        <v>9</v>
      </c>
      <c r="B81" s="197" t="s">
        <v>28</v>
      </c>
      <c r="C81" s="169">
        <f>COUNTIF(F81:O81,"&gt;0")</f>
        <v>7</v>
      </c>
      <c r="D81" s="169">
        <f>SUM(LARGE(F81:O81,{1,2,3,4,5,6}))</f>
        <v>350</v>
      </c>
      <c r="E81" s="343">
        <f>SUM(F81:O81)/C81</f>
        <v>57.142857142857146</v>
      </c>
      <c r="F81" s="198">
        <f>IF(ISERROR(VLOOKUP(B81,'Race 1'!$H$3:$J$95,3,FALSE)),0,VLOOKUP(B81,'Race 1'!$H$3:$J$95,3,FALSE))</f>
        <v>51</v>
      </c>
      <c r="G81" s="198">
        <f>IF(ISERROR(VLOOKUP(B81,'Race 2'!$H$3:$J$99,3,FALSE)),0,VLOOKUP(B81,'Race 2'!$H$3:$J$99,3,FALSE))</f>
        <v>60</v>
      </c>
      <c r="H81" s="198">
        <f>IF(ISERROR(VLOOKUP(B81,'Race 3'!$G$3:$I$105,3,FALSE)),0,VLOOKUP(B81,'Race 3'!$G$3:$I$105,3,FALSE))</f>
        <v>57</v>
      </c>
      <c r="I81" s="198">
        <f>IF(ISERROR(VLOOKUP(B81,'Race 4'!$H$3:$J$95,3,FALSE)),0,VLOOKUP(B81,'Race 4'!$H$3:$J$95,3,FALSE))</f>
        <v>0</v>
      </c>
      <c r="J81" s="169">
        <f>IF(ISERROR(VLOOKUP(B81,'Race 5'!$G$3:$I$95,3,FALSE)),0,VLOOKUP(B81,'Race 5'!$G$3:$I$95,3,FALSE))</f>
        <v>0</v>
      </c>
      <c r="K81" s="169">
        <f>IF(ISERROR(VLOOKUP(B81,'Race 6'!$G$3:$I$111,3,FALSE)),0,VLOOKUP(B81,'Race 6'!$G$3:$I$111,3,FALSE))</f>
        <v>54</v>
      </c>
      <c r="L81" s="169">
        <f>IF(ISERROR(VLOOKUP($B81,'Race 7'!$G$3:$I$82,3,FALSE)),0,VLOOKUP($B81,'Race 7'!$G$3:$I$82,3,FALSE))</f>
        <v>0</v>
      </c>
      <c r="M81" s="169">
        <f>IF(ISERROR(VLOOKUP($B81,'Race 8'!$G$3:$I$82,3,FALSE)),0,VLOOKUP($B81,'Race 8'!$G$3:$I$82,3,FALSE))</f>
        <v>50</v>
      </c>
      <c r="N81" s="169">
        <f>IF(ISERROR(VLOOKUP($B81,'Race 9'!$G$3:$I$78,3,FALSE)),0,VLOOKUP($B81,'Race 9'!$G$3:$I$78,3,FALSE))</f>
        <v>53</v>
      </c>
      <c r="O81" s="169">
        <f>IF(ISERROR(VLOOKUP($B81,'Race 10'!$G$3:$I$74,3,FALSE)),0,VLOOKUP($B81,'Race 10'!$G$3:$I$74,3,FALSE))</f>
        <v>75</v>
      </c>
      <c r="P81" s="354"/>
      <c r="Q81" s="169">
        <v>6</v>
      </c>
    </row>
    <row r="82" spans="1:17" ht="12.75" customHeight="1">
      <c r="A82" s="169">
        <v>10</v>
      </c>
      <c r="B82" s="188" t="s">
        <v>127</v>
      </c>
      <c r="C82" s="169">
        <f>COUNTIF(F82:O82,"&gt;0")</f>
        <v>6</v>
      </c>
      <c r="D82" s="169">
        <f>SUM(LARGE(F82:O82,{1,2,3,4,5,6}))</f>
        <v>339</v>
      </c>
      <c r="E82" s="343">
        <f>SUM(F82:O82)/C82</f>
        <v>56.5</v>
      </c>
      <c r="F82" s="198">
        <f>IF(ISERROR(VLOOKUP(B82,'Race 1'!$H$3:$J$95,3,FALSE)),0,VLOOKUP(B82,'Race 1'!$H$3:$J$95,3,FALSE))</f>
        <v>0</v>
      </c>
      <c r="G82" s="198">
        <f>IF(ISERROR(VLOOKUP(B82,'Race 2'!$H$3:$J$99,3,FALSE)),0,VLOOKUP(B82,'Race 2'!$H$3:$J$99,3,FALSE))</f>
        <v>55</v>
      </c>
      <c r="H82" s="198">
        <f>IF(ISERROR(VLOOKUP(B82,'Race 3'!$G$3:$I$105,3,FALSE)),0,VLOOKUP(B82,'Race 3'!$G$3:$I$105,3,FALSE))</f>
        <v>51</v>
      </c>
      <c r="I82" s="198">
        <f>IF(ISERROR(VLOOKUP(B82,'Race 4'!$H$3:$J$95,3,FALSE)),0,VLOOKUP(B82,'Race 4'!$H$3:$J$95,3,FALSE))</f>
        <v>0</v>
      </c>
      <c r="J82" s="169">
        <f>IF(ISERROR(VLOOKUP(B82,'Race 5'!$G$3:$I$95,3,FALSE)),0,VLOOKUP(B82,'Race 5'!$G$3:$I$95,3,FALSE))</f>
        <v>0</v>
      </c>
      <c r="K82" s="169">
        <f>IF(ISERROR(VLOOKUP(B82,'Race 6'!$G$3:$I$111,3,FALSE)),0,VLOOKUP(B82,'Race 6'!$G$3:$I$111,3,FALSE))</f>
        <v>60</v>
      </c>
      <c r="L82" s="169">
        <f>IF(ISERROR(VLOOKUP($B82,'Race 7'!$G$3:$I$82,3,FALSE)),0,VLOOKUP($B82,'Race 7'!$G$3:$I$82,3,FALSE))</f>
        <v>53</v>
      </c>
      <c r="M82" s="169">
        <f>IF(ISERROR(VLOOKUP($B82,'Race 8'!$G$3:$I$82,3,FALSE)),0,VLOOKUP($B82,'Race 8'!$G$3:$I$82,3,FALSE))</f>
        <v>56</v>
      </c>
      <c r="N82" s="169">
        <f>IF(ISERROR(VLOOKUP($B82,'Race 9'!$G$3:$I$78,3,FALSE)),0,VLOOKUP($B82,'Race 9'!$G$3:$I$78,3,FALSE))</f>
        <v>64</v>
      </c>
      <c r="O82" s="169">
        <f>IF(ISERROR(VLOOKUP($B82,'Race 10'!$G$3:$I$74,3,FALSE)),0,VLOOKUP($B82,'Race 10'!$G$3:$I$74,3,FALSE))</f>
        <v>0</v>
      </c>
      <c r="P82" s="354"/>
      <c r="Q82" s="169">
        <v>6</v>
      </c>
    </row>
    <row r="83" spans="1:17" ht="12.75" customHeight="1">
      <c r="A83" s="169">
        <v>11</v>
      </c>
      <c r="B83" s="187" t="s">
        <v>126</v>
      </c>
      <c r="C83" s="169">
        <f>COUNTIF(F83:O83,"&gt;0")</f>
        <v>8</v>
      </c>
      <c r="D83" s="169">
        <f>SUM(LARGE(F83:O83,{1,2,3,4,5,6}))</f>
        <v>329</v>
      </c>
      <c r="E83" s="343">
        <f>SUM(F83:O83)/C83</f>
        <v>51.75</v>
      </c>
      <c r="F83" s="198">
        <f>IF(ISERROR(VLOOKUP(B83,'Race 1'!$H$3:$J$95,3,FALSE)),0,VLOOKUP(B83,'Race 1'!$H$3:$J$95,3,FALSE))</f>
        <v>0</v>
      </c>
      <c r="G83" s="198">
        <f>IF(ISERROR(VLOOKUP(B83,'Race 2'!$H$3:$J$99,3,FALSE)),0,VLOOKUP(B83,'Race 2'!$H$3:$J$99,3,FALSE))</f>
        <v>57</v>
      </c>
      <c r="H83" s="198">
        <f>IF(ISERROR(VLOOKUP(B83,'Race 3'!$G$3:$I$105,3,FALSE)),0,VLOOKUP(B83,'Race 3'!$G$3:$I$105,3,FALSE))</f>
        <v>48</v>
      </c>
      <c r="I83" s="198">
        <f>IF(ISERROR(VLOOKUP(B83,'Race 4'!$H$3:$J$95,3,FALSE)),0,VLOOKUP(B83,'Race 4'!$H$3:$J$95,3,FALSE))</f>
        <v>0</v>
      </c>
      <c r="J83" s="169">
        <f>IF(ISERROR(VLOOKUP(B83,'Race 5'!$G$3:$I$95,3,FALSE)),0,VLOOKUP(B83,'Race 5'!$G$3:$I$95,3,FALSE))</f>
        <v>59</v>
      </c>
      <c r="K83" s="169">
        <f>IF(ISERROR(VLOOKUP(B83,'Race 6'!$G$3:$I$111,3,FALSE)),0,VLOOKUP(B83,'Race 6'!$G$3:$I$111,3,FALSE))</f>
        <v>40</v>
      </c>
      <c r="L83" s="169">
        <f>IF(ISERROR(VLOOKUP($B83,'Race 7'!$G$3:$I$82,3,FALSE)),0,VLOOKUP($B83,'Race 7'!$G$3:$I$82,3,FALSE))</f>
        <v>48</v>
      </c>
      <c r="M83" s="169">
        <f>IF(ISERROR(VLOOKUP($B83,'Race 8'!$G$3:$I$82,3,FALSE)),0,VLOOKUP($B83,'Race 8'!$G$3:$I$82,3,FALSE))</f>
        <v>45</v>
      </c>
      <c r="N83" s="169">
        <f>IF(ISERROR(VLOOKUP($B83,'Race 9'!$G$3:$I$78,3,FALSE)),0,VLOOKUP($B83,'Race 9'!$G$3:$I$78,3,FALSE))</f>
        <v>47</v>
      </c>
      <c r="O83" s="169">
        <f>IF(ISERROR(VLOOKUP($B83,'Race 10'!$G$3:$I$74,3,FALSE)),0,VLOOKUP($B83,'Race 10'!$G$3:$I$74,3,FALSE))</f>
        <v>70</v>
      </c>
      <c r="P83" s="354"/>
      <c r="Q83" s="169">
        <v>6</v>
      </c>
    </row>
    <row r="84" spans="1:17" ht="12.75" customHeight="1">
      <c r="A84" s="169">
        <v>12</v>
      </c>
      <c r="B84" s="197" t="s">
        <v>30</v>
      </c>
      <c r="C84" s="169">
        <f>COUNTIF(F84:O84,"&gt;0")</f>
        <v>8</v>
      </c>
      <c r="D84" s="169">
        <f>SUM(LARGE(F84:O84,{1,2,3,4,5,6}))</f>
        <v>315</v>
      </c>
      <c r="E84" s="343">
        <f>SUM(F84:O84)/C84</f>
        <v>50.625</v>
      </c>
      <c r="F84" s="198">
        <f>IF(ISERROR(VLOOKUP(B84,'Race 1'!$H$3:$J$95,3,FALSE)),0,VLOOKUP(B84,'Race 1'!$H$3:$J$95,3,FALSE))</f>
        <v>52</v>
      </c>
      <c r="G84" s="169">
        <f>IF(ISERROR(VLOOKUP(B84,'Race 2'!$H$3:$J$99,3,FALSE)),0,VLOOKUP(B84,'Race 2'!$H$3:$J$99,3,FALSE))</f>
        <v>54</v>
      </c>
      <c r="H84" s="169">
        <f>IF(ISERROR(VLOOKUP(B84,'Race 3'!$G$3:$I$105,3,FALSE)),0,VLOOKUP(B84,'Race 3'!$G$3:$I$105,3,FALSE))</f>
        <v>55</v>
      </c>
      <c r="I84" s="169">
        <f>IF(ISERROR(VLOOKUP(B84,'Race 4'!$H$3:$J$95,3,FALSE)),0,VLOOKUP(B84,'Race 4'!$H$3:$J$95,3,FALSE))</f>
        <v>0</v>
      </c>
      <c r="J84" s="169">
        <f>IF(ISERROR(VLOOKUP(B84,'Race 5'!$G$3:$I$95,3,FALSE)),0,VLOOKUP(B84,'Race 5'!$G$3:$I$95,3,FALSE))</f>
        <v>58</v>
      </c>
      <c r="K84" s="169">
        <f>IF(ISERROR(VLOOKUP(B84,'Race 6'!$G$3:$I$111,3,FALSE)),0,VLOOKUP(B84,'Race 6'!$G$3:$I$111,3,FALSE))</f>
        <v>49</v>
      </c>
      <c r="L84" s="169">
        <f>IF(ISERROR(VLOOKUP($B84,'Race 7'!$G$3:$I$82,3,FALSE)),0,VLOOKUP($B84,'Race 7'!$G$3:$I$82,3,FALSE))</f>
        <v>47</v>
      </c>
      <c r="M84" s="169">
        <f>IF(ISERROR(VLOOKUP($B84,'Race 8'!$G$3:$I$82,3,FALSE)),0,VLOOKUP($B84,'Race 8'!$G$3:$I$82,3,FALSE))</f>
        <v>44</v>
      </c>
      <c r="N84" s="169">
        <f>IF(ISERROR(VLOOKUP($B84,'Race 9'!$G$3:$I$78,3,FALSE)),0,VLOOKUP($B84,'Race 9'!$G$3:$I$78,3,FALSE))</f>
        <v>46</v>
      </c>
      <c r="O84" s="169">
        <f>IF(ISERROR(VLOOKUP($B84,'Race 10'!$G$3:$I$74,3,FALSE)),0,VLOOKUP($B84,'Race 10'!$G$3:$I$74,3,FALSE))</f>
        <v>0</v>
      </c>
      <c r="P84" s="354"/>
      <c r="Q84" s="169">
        <v>6</v>
      </c>
    </row>
    <row r="85" spans="1:17" ht="12.75" customHeight="1">
      <c r="A85" s="169">
        <v>13</v>
      </c>
      <c r="B85" s="197" t="s">
        <v>18</v>
      </c>
      <c r="C85" s="169">
        <f>COUNTIF(F85:O85,"&gt;0")</f>
        <v>7</v>
      </c>
      <c r="D85" s="169">
        <f>SUM(LARGE(F85:O85,{1,2,3,4,5,6}))</f>
        <v>294</v>
      </c>
      <c r="E85" s="343">
        <f>SUM(F85:O85)/C85</f>
        <v>48.142857142857146</v>
      </c>
      <c r="F85" s="198">
        <f>IF(ISERROR(VLOOKUP(B85,'Race 1'!$H$3:$J$95,3,FALSE)),0,VLOOKUP(B85,'Race 1'!$H$3:$J$95,3,FALSE))</f>
        <v>49</v>
      </c>
      <c r="G85" s="169">
        <f>IF(ISERROR(VLOOKUP(B85,'Race 2'!$H$3:$J$99,3,FALSE)),0,VLOOKUP(B85,'Race 2'!$H$3:$J$99,3,FALSE))</f>
        <v>47</v>
      </c>
      <c r="H85" s="169">
        <f>IF(ISERROR(VLOOKUP(B85,'Race 3'!$G$3:$I$105,3,FALSE)),0,VLOOKUP(B85,'Race 3'!$G$3:$I$105,3,FALSE))</f>
        <v>50</v>
      </c>
      <c r="I85" s="169">
        <f>IF(ISERROR(VLOOKUP(B85,'Race 4'!$H$3:$J$95,3,FALSE)),0,VLOOKUP(B85,'Race 4'!$H$3:$J$95,3,FALSE))</f>
        <v>0</v>
      </c>
      <c r="J85" s="169">
        <f>IF(ISERROR(VLOOKUP(B85,'Race 5'!$G$3:$I$95,3,FALSE)),0,VLOOKUP(B85,'Race 5'!$G$3:$I$95,3,FALSE))</f>
        <v>0</v>
      </c>
      <c r="K85" s="169">
        <f>IF(ISERROR(VLOOKUP(B85,'Race 6'!$G$3:$I$111,3,FALSE)),0,VLOOKUP(B85,'Race 6'!$G$3:$I$111,3,FALSE))</f>
        <v>51</v>
      </c>
      <c r="L85" s="169">
        <f>IF(ISERROR(VLOOKUP($B85,'Race 7'!$G$3:$I$82,3,FALSE)),0,VLOOKUP($B85,'Race 7'!$G$3:$I$82,3,FALSE))</f>
        <v>52</v>
      </c>
      <c r="M85" s="169">
        <f>IF(ISERROR(VLOOKUP($B85,'Race 8'!$G$3:$I$82,3,FALSE)),0,VLOOKUP($B85,'Race 8'!$G$3:$I$82,3,FALSE))</f>
        <v>43</v>
      </c>
      <c r="N85" s="169">
        <f>IF(ISERROR(VLOOKUP($B85,'Race 9'!$G$3:$I$78,3,FALSE)),0,VLOOKUP($B85,'Race 9'!$G$3:$I$78,3,FALSE))</f>
        <v>45</v>
      </c>
      <c r="O85" s="169">
        <f>IF(ISERROR(VLOOKUP($B85,'Race 10'!$G$3:$I$74,3,FALSE)),0,VLOOKUP($B85,'Race 10'!$G$3:$I$74,3,FALSE))</f>
        <v>0</v>
      </c>
      <c r="P85" s="354"/>
      <c r="Q85" s="169">
        <v>6</v>
      </c>
    </row>
    <row r="86" spans="1:17" ht="12.75" customHeight="1">
      <c r="A86" s="169">
        <v>14</v>
      </c>
      <c r="B86" s="188" t="s">
        <v>132</v>
      </c>
      <c r="C86" s="169">
        <f>COUNTIF(F86:O86,"&gt;0")</f>
        <v>5</v>
      </c>
      <c r="D86" s="169">
        <f>SUM(LARGE(F86:O86,{1,2,3,4,5,6}))</f>
        <v>289</v>
      </c>
      <c r="E86" s="343">
        <f>SUM(F86:O86)/C86</f>
        <v>57.8</v>
      </c>
      <c r="F86" s="198">
        <f>IF(ISERROR(VLOOKUP(B86,'Race 1'!$H$3:$J$95,3,FALSE)),0,VLOOKUP(B86,'Race 1'!$H$3:$J$95,3,FALSE))</f>
        <v>0</v>
      </c>
      <c r="G86" s="198">
        <f>IF(ISERROR(VLOOKUP(B86,'Race 2'!$H$3:$J$99,3,FALSE)),0,VLOOKUP(B86,'Race 2'!$H$3:$J$99,3,FALSE))</f>
        <v>56</v>
      </c>
      <c r="H86" s="198">
        <f>IF(ISERROR(VLOOKUP(B86,'Race 3'!$G$3:$I$105,3,FALSE)),0,VLOOKUP(B86,'Race 3'!$G$3:$I$105,3,FALSE))</f>
        <v>54</v>
      </c>
      <c r="I86" s="198">
        <f>IF(ISERROR(VLOOKUP(B86,'Race 4'!$H$3:$J$95,3,FALSE)),0,VLOOKUP(B86,'Race 4'!$H$3:$J$95,3,FALSE))</f>
        <v>0</v>
      </c>
      <c r="J86" s="169">
        <f>IF(ISERROR(VLOOKUP(B86,'Race 5'!$G$3:$I$95,3,FALSE)),0,VLOOKUP(B86,'Race 5'!$G$3:$I$95,3,FALSE))</f>
        <v>0</v>
      </c>
      <c r="K86" s="169">
        <f>IF(ISERROR(VLOOKUP(B86,'Race 6'!$G$3:$I$111,3,FALSE)),0,VLOOKUP(B86,'Race 6'!$G$3:$I$111,3,FALSE))</f>
        <v>63</v>
      </c>
      <c r="L86" s="169">
        <f>IF(ISERROR(VLOOKUP($B86,'Race 7'!$G$3:$I$82,3,FALSE)),0,VLOOKUP($B86,'Race 7'!$G$3:$I$82,3,FALSE))</f>
        <v>57</v>
      </c>
      <c r="M86" s="169">
        <f>IF(ISERROR(VLOOKUP($B86,'Race 8'!$G$3:$I$82,3,FALSE)),0,VLOOKUP($B86,'Race 8'!$G$3:$I$82,3,FALSE))</f>
        <v>59</v>
      </c>
      <c r="N86" s="169">
        <f>IF(ISERROR(VLOOKUP($B86,'Race 9'!$G$3:$I$78,3,FALSE)),0,VLOOKUP($B86,'Race 9'!$G$3:$I$78,3,FALSE))</f>
        <v>0</v>
      </c>
      <c r="O86" s="169">
        <f>IF(ISERROR(VLOOKUP($B86,'Race 10'!$G$3:$I$74,3,FALSE)),0,VLOOKUP($B86,'Race 10'!$G$3:$I$74,3,FALSE))</f>
        <v>0</v>
      </c>
      <c r="P86" s="354"/>
      <c r="Q86" s="169">
        <v>6</v>
      </c>
    </row>
    <row r="87" spans="1:17" ht="12.75" customHeight="1">
      <c r="A87" s="169">
        <v>15</v>
      </c>
      <c r="B87" s="197" t="s">
        <v>77</v>
      </c>
      <c r="C87" s="169">
        <f>COUNTIF(F87:O87,"&gt;0")</f>
        <v>5</v>
      </c>
      <c r="D87" s="169">
        <f>SUM(LARGE(F87:O87,{1,2,3,4,5,6}))</f>
        <v>258</v>
      </c>
      <c r="E87" s="343">
        <f>SUM(F87:O87)/C87</f>
        <v>51.6</v>
      </c>
      <c r="F87" s="198">
        <f>IF(ISERROR(VLOOKUP(B87,'Race 1'!$H$3:$J$95,3,FALSE)),0,VLOOKUP(B87,'Race 1'!$H$3:$J$95,3,FALSE))</f>
        <v>48</v>
      </c>
      <c r="G87" s="198">
        <f>IF(ISERROR(VLOOKUP(B87,'Race 2'!$H$3:$J$99,3,FALSE)),0,VLOOKUP(B87,'Race 2'!$H$3:$J$99,3,FALSE))</f>
        <v>52</v>
      </c>
      <c r="H87" s="198">
        <f>IF(ISERROR(VLOOKUP(B87,'Race 3'!$G$3:$I$105,3,FALSE)),0,VLOOKUP(B87,'Race 3'!$G$3:$I$105,3,FALSE))</f>
        <v>52</v>
      </c>
      <c r="I87" s="198">
        <f>IF(ISERROR(VLOOKUP(B87,'Race 4'!$H$3:$J$95,3,FALSE)),0,VLOOKUP(B87,'Race 4'!$H$3:$J$95,3,FALSE))</f>
        <v>0</v>
      </c>
      <c r="J87" s="169">
        <f>IF(ISERROR(VLOOKUP(B87,'Race 5'!$G$3:$I$95,3,FALSE)),0,VLOOKUP(B87,'Race 5'!$G$3:$I$95,3,FALSE))</f>
        <v>0</v>
      </c>
      <c r="K87" s="169">
        <f>IF(ISERROR(VLOOKUP(B87,'Race 6'!$G$3:$I$111,3,FALSE)),0,VLOOKUP(B87,'Race 6'!$G$3:$I$111,3,FALSE))</f>
        <v>0</v>
      </c>
      <c r="L87" s="169">
        <f>IF(ISERROR(VLOOKUP($B87,'Race 7'!$G$3:$I$82,3,FALSE)),0,VLOOKUP($B87,'Race 7'!$G$3:$I$82,3,FALSE))</f>
        <v>50</v>
      </c>
      <c r="M87" s="169">
        <f>IF(ISERROR(VLOOKUP($B87,'Race 8'!$G$3:$I$82,3,FALSE)),0,VLOOKUP($B87,'Race 8'!$G$3:$I$82,3,FALSE))</f>
        <v>0</v>
      </c>
      <c r="N87" s="169">
        <f>IF(ISERROR(VLOOKUP($B87,'Race 9'!$G$3:$I$78,3,FALSE)),0,VLOOKUP($B87,'Race 9'!$G$3:$I$78,3,FALSE))</f>
        <v>56</v>
      </c>
      <c r="O87" s="169">
        <f>IF(ISERROR(VLOOKUP($B87,'Race 10'!$G$3:$I$74,3,FALSE)),0,VLOOKUP($B87,'Race 10'!$G$3:$I$74,3,FALSE))</f>
        <v>0</v>
      </c>
      <c r="P87" s="354"/>
      <c r="Q87" s="169">
        <v>6</v>
      </c>
    </row>
    <row r="88" spans="1:17" ht="12.75" customHeight="1">
      <c r="A88" s="169">
        <v>16</v>
      </c>
      <c r="B88" s="197" t="s">
        <v>63</v>
      </c>
      <c r="C88" s="169">
        <f>COUNTIF(F88:O88,"&gt;0")</f>
        <v>4</v>
      </c>
      <c r="D88" s="169">
        <f>SUM(LARGE(F88:O88,{1,2,3,4,5,6}))</f>
        <v>246</v>
      </c>
      <c r="E88" s="343">
        <f>SUM(F88:O88)/C88</f>
        <v>61.5</v>
      </c>
      <c r="F88" s="198">
        <f>IF(ISERROR(VLOOKUP(B88,'Race 1'!$H$3:$J$95,3,FALSE)),0,VLOOKUP(B88,'Race 1'!$H$3:$J$95,3,FALSE))</f>
        <v>0</v>
      </c>
      <c r="G88" s="198">
        <f>IF(ISERROR(VLOOKUP(B88,'Race 2'!$H$3:$J$99,3,FALSE)),0,VLOOKUP(B88,'Race 2'!$H$3:$J$99,3,FALSE))</f>
        <v>0</v>
      </c>
      <c r="H88" s="198">
        <f>IF(ISERROR(VLOOKUP(B88,'Race 3'!$G$3:$I$105,3,FALSE)),0,VLOOKUP(B88,'Race 3'!$G$3:$I$105,3,FALSE))</f>
        <v>0</v>
      </c>
      <c r="I88" s="198">
        <f>IF(ISERROR(VLOOKUP(B88,'Race 4'!$H$3:$J$95,3,FALSE)),0,VLOOKUP(B88,'Race 4'!$H$3:$J$95,3,FALSE))</f>
        <v>0</v>
      </c>
      <c r="J88" s="169">
        <f>IF(ISERROR(VLOOKUP(B88,'Race 5'!$G$3:$I$95,3,FALSE)),0,VLOOKUP(B88,'Race 5'!$G$3:$I$95,3,FALSE))</f>
        <v>0</v>
      </c>
      <c r="K88" s="169">
        <f>IF(ISERROR(VLOOKUP(B88,'Race 6'!$G$3:$I$111,3,FALSE)),0,VLOOKUP(B88,'Race 6'!$G$3:$I$111,3,FALSE))</f>
        <v>58</v>
      </c>
      <c r="L88" s="169">
        <f>IF(ISERROR(VLOOKUP($B88,'Race 7'!$G$3:$I$82,3,FALSE)),0,VLOOKUP($B88,'Race 7'!$G$3:$I$82,3,FALSE))</f>
        <v>65</v>
      </c>
      <c r="M88" s="169">
        <f>IF(ISERROR(VLOOKUP($B88,'Race 8'!$G$3:$I$82,3,FALSE)),0,VLOOKUP($B88,'Race 8'!$G$3:$I$82,3,FALSE))</f>
        <v>58</v>
      </c>
      <c r="N88" s="169">
        <f>IF(ISERROR(VLOOKUP($B88,'Race 9'!$G$3:$I$78,3,FALSE)),0,VLOOKUP($B88,'Race 9'!$G$3:$I$78,3,FALSE))</f>
        <v>65</v>
      </c>
      <c r="O88" s="169">
        <f>IF(ISERROR(VLOOKUP($B88,'Race 10'!$G$3:$I$74,3,FALSE)),0,VLOOKUP($B88,'Race 10'!$G$3:$I$74,3,FALSE))</f>
        <v>0</v>
      </c>
      <c r="P88" s="354"/>
      <c r="Q88" s="169">
        <v>6</v>
      </c>
    </row>
    <row r="89" spans="1:17" ht="12.75" customHeight="1">
      <c r="A89" s="169">
        <v>17</v>
      </c>
      <c r="B89" s="197" t="s">
        <v>92</v>
      </c>
      <c r="C89" s="169">
        <f>COUNTIF(F89:O89,"&gt;0")</f>
        <v>4</v>
      </c>
      <c r="D89" s="169">
        <f>SUM(LARGE(F89:O89,{1,2,3,4,5,6}))</f>
        <v>230</v>
      </c>
      <c r="E89" s="343">
        <f>SUM(F89:O89)/C89</f>
        <v>57.5</v>
      </c>
      <c r="F89" s="198">
        <f>IF(ISERROR(VLOOKUP(B89,'Race 1'!$H$3:$J$95,3,FALSE)),0,VLOOKUP(B89,'Race 1'!$H$3:$J$95,3,FALSE))</f>
        <v>61</v>
      </c>
      <c r="G89" s="198">
        <f>IF(ISERROR(VLOOKUP(B89,'Race 2'!$H$3:$J$99,3,FALSE)),0,VLOOKUP(B89,'Race 2'!$H$3:$J$99,3,FALSE))</f>
        <v>0</v>
      </c>
      <c r="H89" s="198">
        <f>IF(ISERROR(VLOOKUP(B89,'Race 3'!$G$3:$I$105,3,FALSE)),0,VLOOKUP(B89,'Race 3'!$G$3:$I$105,3,FALSE))</f>
        <v>0</v>
      </c>
      <c r="I89" s="198">
        <f>IF(ISERROR(VLOOKUP(B89,'Race 4'!$H$3:$J$95,3,FALSE)),0,VLOOKUP(B89,'Race 4'!$H$3:$J$95,3,FALSE))</f>
        <v>0</v>
      </c>
      <c r="J89" s="169">
        <f>IF(ISERROR(VLOOKUP(B89,'Race 5'!$G$3:$I$95,3,FALSE)),0,VLOOKUP(B89,'Race 5'!$G$3:$I$95,3,FALSE))</f>
        <v>62</v>
      </c>
      <c r="K89" s="169">
        <f>IF(ISERROR(VLOOKUP(B89,'Race 6'!$G$3:$I$111,3,FALSE)),0,VLOOKUP(B89,'Race 6'!$G$3:$I$111,3,FALSE))</f>
        <v>0</v>
      </c>
      <c r="L89" s="169">
        <f>IF(ISERROR(VLOOKUP($B89,'Race 7'!$G$3:$I$82,3,FALSE)),0,VLOOKUP($B89,'Race 7'!$G$3:$I$82,3,FALSE))</f>
        <v>0</v>
      </c>
      <c r="M89" s="169">
        <f>IF(ISERROR(VLOOKUP($B89,'Race 8'!$G$3:$I$82,3,FALSE)),0,VLOOKUP($B89,'Race 8'!$G$3:$I$82,3,FALSE))</f>
        <v>52</v>
      </c>
      <c r="N89" s="169">
        <f>IF(ISERROR(VLOOKUP($B89,'Race 9'!$G$3:$I$78,3,FALSE)),0,VLOOKUP($B89,'Race 9'!$G$3:$I$78,3,FALSE))</f>
        <v>55</v>
      </c>
      <c r="O89" s="169">
        <f>IF(ISERROR(VLOOKUP($B89,'Race 10'!$G$3:$I$74,3,FALSE)),0,VLOOKUP($B89,'Race 10'!$G$3:$I$74,3,FALSE))</f>
        <v>0</v>
      </c>
      <c r="P89" s="354"/>
      <c r="Q89" s="169">
        <v>6</v>
      </c>
    </row>
    <row r="90" spans="1:17" ht="12.75" customHeight="1">
      <c r="A90" s="169">
        <v>18</v>
      </c>
      <c r="B90" s="197" t="s">
        <v>37</v>
      </c>
      <c r="C90" s="169">
        <f>COUNTIF(F90:O90,"&gt;0")</f>
        <v>4</v>
      </c>
      <c r="D90" s="169">
        <f>SUM(LARGE(F90:O90,{1,2,3,4,5,6}))</f>
        <v>226</v>
      </c>
      <c r="E90" s="343">
        <f>SUM(F90:O90)/C90</f>
        <v>56.5</v>
      </c>
      <c r="F90" s="198">
        <f>IF(ISERROR(VLOOKUP(B90,'Race 1'!$H$3:$J$95,3,FALSE)),0,VLOOKUP(B90,'Race 1'!$H$3:$J$95,3,FALSE))</f>
        <v>58</v>
      </c>
      <c r="G90" s="169">
        <f>IF(ISERROR(VLOOKUP(B90,'Race 2'!$H$3:$J$99,3,FALSE)),0,VLOOKUP(B90,'Race 2'!$H$3:$J$99,3,FALSE))</f>
        <v>0</v>
      </c>
      <c r="H90" s="169">
        <f>IF(ISERROR(VLOOKUP(B90,'Race 3'!$G$3:$I$105,3,FALSE)),0,VLOOKUP(B90,'Race 3'!$G$3:$I$105,3,FALSE))</f>
        <v>0</v>
      </c>
      <c r="I90" s="169">
        <f>IF(ISERROR(VLOOKUP(B90,'Race 4'!$H$3:$J$95,3,FALSE)),0,VLOOKUP(B90,'Race 4'!$H$3:$J$95,3,FALSE))</f>
        <v>0</v>
      </c>
      <c r="J90" s="169">
        <f>IF(ISERROR(VLOOKUP(B90,'Race 5'!$G$3:$I$95,3,FALSE)),0,VLOOKUP(B90,'Race 5'!$G$3:$I$95,3,FALSE))</f>
        <v>0</v>
      </c>
      <c r="K90" s="169">
        <f>IF(ISERROR(VLOOKUP(B90,'Race 6'!$G$3:$I$111,3,FALSE)),0,VLOOKUP(B90,'Race 6'!$G$3:$I$111,3,FALSE))</f>
        <v>53</v>
      </c>
      <c r="L90" s="169">
        <f>IF(ISERROR(VLOOKUP($B90,'Race 7'!$G$3:$I$82,3,FALSE)),0,VLOOKUP($B90,'Race 7'!$G$3:$I$82,3,FALSE))</f>
        <v>0</v>
      </c>
      <c r="M90" s="169">
        <f>IF(ISERROR(VLOOKUP($B90,'Race 8'!$G$3:$I$82,3,FALSE)),0,VLOOKUP($B90,'Race 8'!$G$3:$I$82,3,FALSE))</f>
        <v>55</v>
      </c>
      <c r="N90" s="169">
        <f>IF(ISERROR(VLOOKUP($B90,'Race 9'!$G$3:$I$78,3,FALSE)),0,VLOOKUP($B90,'Race 9'!$G$3:$I$78,3,FALSE))</f>
        <v>60</v>
      </c>
      <c r="O90" s="169">
        <f>IF(ISERROR(VLOOKUP($B90,'Race 10'!$G$3:$I$74,3,FALSE)),0,VLOOKUP($B90,'Race 10'!$G$3:$I$74,3,FALSE))</f>
        <v>0</v>
      </c>
      <c r="P90" s="354"/>
      <c r="Q90" s="169">
        <v>6</v>
      </c>
    </row>
    <row r="91" spans="1:17" ht="12.75" customHeight="1">
      <c r="A91" s="169">
        <v>19</v>
      </c>
      <c r="B91" s="197" t="s">
        <v>34</v>
      </c>
      <c r="C91" s="169">
        <f>COUNTIF(F91:O91,"&gt;0")</f>
        <v>3</v>
      </c>
      <c r="D91" s="169">
        <f>SUM(LARGE(F91:O91,{1,2,3,4,5,6}))</f>
        <v>184</v>
      </c>
      <c r="E91" s="343">
        <f>SUM(F91:O91)/C91</f>
        <v>61.333333333333336</v>
      </c>
      <c r="F91" s="198">
        <f>IF(ISERROR(VLOOKUP(B91,'Race 1'!$H$3:$J$95,3,FALSE)),0,VLOOKUP(B91,'Race 1'!$H$3:$J$95,3,FALSE))</f>
        <v>0</v>
      </c>
      <c r="G91" s="198">
        <f>IF(ISERROR(VLOOKUP(B91,'Race 2'!$H$3:$J$99,3,FALSE)),0,VLOOKUP(B91,'Race 2'!$H$3:$J$99,3,FALSE))</f>
        <v>65</v>
      </c>
      <c r="H91" s="198">
        <f>IF(ISERROR(VLOOKUP(B91,'Race 3'!$G$3:$I$105,3,FALSE)),0,VLOOKUP(B91,'Race 3'!$G$3:$I$105,3,FALSE))</f>
        <v>0</v>
      </c>
      <c r="I91" s="198">
        <f>IF(ISERROR(VLOOKUP(B91,'Race 4'!$H$3:$J$95,3,FALSE)),0,VLOOKUP(B91,'Race 4'!$H$3:$J$95,3,FALSE))</f>
        <v>0</v>
      </c>
      <c r="J91" s="169">
        <f>IF(ISERROR(VLOOKUP(B91,'Race 5'!$G$3:$I$95,3,FALSE)),0,VLOOKUP(B91,'Race 5'!$G$3:$I$95,3,FALSE))</f>
        <v>0</v>
      </c>
      <c r="K91" s="169">
        <f>IF(ISERROR(VLOOKUP(B91,'Race 6'!$G$3:$I$111,3,FALSE)),0,VLOOKUP(B91,'Race 6'!$G$3:$I$111,3,FALSE))</f>
        <v>0</v>
      </c>
      <c r="L91" s="169">
        <f>IF(ISERROR(VLOOKUP($B91,'Race 7'!$G$3:$I$82,3,FALSE)),0,VLOOKUP($B91,'Race 7'!$G$3:$I$82,3,FALSE))</f>
        <v>0</v>
      </c>
      <c r="M91" s="169">
        <f>IF(ISERROR(VLOOKUP($B91,'Race 8'!$G$3:$I$82,3,FALSE)),0,VLOOKUP($B91,'Race 8'!$G$3:$I$82,3,FALSE))</f>
        <v>46</v>
      </c>
      <c r="N91" s="169">
        <f>IF(ISERROR(VLOOKUP($B91,'Race 9'!$G$3:$I$78,3,FALSE)),0,VLOOKUP($B91,'Race 9'!$G$3:$I$78,3,FALSE))</f>
        <v>73</v>
      </c>
      <c r="O91" s="169">
        <f>IF(ISERROR(VLOOKUP($B91,'Race 10'!$G$3:$I$74,3,FALSE)),0,VLOOKUP($B91,'Race 10'!$G$3:$I$74,3,FALSE))</f>
        <v>0</v>
      </c>
      <c r="P91" s="354"/>
      <c r="Q91" s="169">
        <v>6</v>
      </c>
    </row>
    <row r="92" spans="1:17" ht="12.75" customHeight="1">
      <c r="A92" s="169">
        <v>20</v>
      </c>
      <c r="B92" s="197" t="s">
        <v>171</v>
      </c>
      <c r="C92" s="169">
        <f>COUNTIF(F92:O92,"&gt;0")</f>
        <v>2</v>
      </c>
      <c r="D92" s="169">
        <f>SUM(LARGE(F92:O92,{1,2,3,4,5,6}))</f>
        <v>129</v>
      </c>
      <c r="E92" s="343">
        <f>SUM(F92:O92)/C92</f>
        <v>64.5</v>
      </c>
      <c r="F92" s="198">
        <f>IF(ISERROR(VLOOKUP(B92,'Race 1'!$H$3:$J$95,3,FALSE)),0,VLOOKUP(B92,'Race 1'!$H$3:$J$95,3,FALSE))</f>
        <v>0</v>
      </c>
      <c r="G92" s="169">
        <f>IF(ISERROR(VLOOKUP(B92,'Race 2'!$H$3:$J$99,3,FALSE)),0,VLOOKUP(B92,'Race 2'!$H$3:$J$99,3,FALSE))</f>
        <v>0</v>
      </c>
      <c r="H92" s="169">
        <f>IF(ISERROR(VLOOKUP(B92,'Race 3'!$G$3:$I$105,3,FALSE)),0,VLOOKUP(B92,'Race 3'!$G$3:$I$105,3,FALSE))</f>
        <v>0</v>
      </c>
      <c r="I92" s="169">
        <f>IF(ISERROR(VLOOKUP(B92,'Race 4'!$H$3:$J$95,3,FALSE)),0,VLOOKUP(B92,'Race 4'!$H$3:$J$95,3,FALSE))</f>
        <v>0</v>
      </c>
      <c r="J92" s="169">
        <f>IF(ISERROR(VLOOKUP(B92,'Race 5'!$G$3:$I$95,3,FALSE)),0,VLOOKUP(B92,'Race 5'!$G$3:$I$95,3,FALSE))</f>
        <v>0</v>
      </c>
      <c r="K92" s="169">
        <f>IF(ISERROR(VLOOKUP(B92,'Race 6'!$G$3:$I$111,3,FALSE)),0,VLOOKUP(B92,'Race 6'!$G$3:$I$111,3,FALSE))</f>
        <v>0</v>
      </c>
      <c r="L92" s="169">
        <f>IF(ISERROR(VLOOKUP($B92,'Race 7'!$G$3:$I$82,3,FALSE)),0,VLOOKUP($B92,'Race 7'!$G$3:$I$82,3,FALSE))</f>
        <v>66</v>
      </c>
      <c r="M92" s="169">
        <f>IF(ISERROR(VLOOKUP($B92,'Race 8'!$G$3:$I$82,3,FALSE)),0,VLOOKUP($B92,'Race 8'!$G$3:$I$82,3,FALSE))</f>
        <v>63</v>
      </c>
      <c r="N92" s="169">
        <f>IF(ISERROR(VLOOKUP($B92,'Race 9'!$G$3:$I$78,3,FALSE)),0,VLOOKUP($B92,'Race 9'!$G$3:$I$78,3,FALSE))</f>
        <v>0</v>
      </c>
      <c r="O92" s="169">
        <f>IF(ISERROR(VLOOKUP($B92,'Race 10'!$G$3:$I$74,3,FALSE)),0,VLOOKUP($B92,'Race 10'!$G$3:$I$74,3,FALSE))</f>
        <v>0</v>
      </c>
      <c r="P92" s="354"/>
      <c r="Q92" s="169">
        <v>6</v>
      </c>
    </row>
    <row r="93" spans="1:17" ht="12.75" customHeight="1">
      <c r="A93" s="169">
        <v>21</v>
      </c>
      <c r="B93" s="197" t="s">
        <v>153</v>
      </c>
      <c r="C93" s="169">
        <f>COUNTIF(F93:O93,"&gt;0")</f>
        <v>2</v>
      </c>
      <c r="D93" s="169">
        <f>SUM(LARGE(F93:O93,{1,2,3,4,5,6}))</f>
        <v>108</v>
      </c>
      <c r="E93" s="343">
        <f>SUM(F93:O93)/C93</f>
        <v>54</v>
      </c>
      <c r="F93" s="198">
        <f>IF(ISERROR(VLOOKUP(B93,'Race 1'!$H$3:$J$95,3,FALSE)),0,VLOOKUP(B93,'Race 1'!$H$3:$J$95,3,FALSE))</f>
        <v>0</v>
      </c>
      <c r="G93" s="169">
        <f>IF(ISERROR(VLOOKUP(B93,'Race 2'!$H$3:$J$99,3,FALSE)),0,VLOOKUP(B93,'Race 2'!$H$3:$J$99,3,FALSE))</f>
        <v>0</v>
      </c>
      <c r="H93" s="169">
        <f>IF(ISERROR(VLOOKUP(B93,'Race 3'!$G$3:$I$105,3,FALSE)),0,VLOOKUP(B93,'Race 3'!$G$3:$I$105,3,FALSE))</f>
        <v>0</v>
      </c>
      <c r="I93" s="169">
        <f>IF(ISERROR(VLOOKUP(B93,'Race 4'!$H$3:$J$95,3,FALSE)),0,VLOOKUP(B93,'Race 4'!$H$3:$J$95,3,FALSE))</f>
        <v>0</v>
      </c>
      <c r="J93" s="169" t="str">
        <f>IF(ISERROR(VLOOKUP(B93,'Race 5'!$G$3:$I$95,3,FALSE)),0,VLOOKUP(B93,'Race 5'!$G$3:$I$95,3,FALSE))</f>
        <v>guest</v>
      </c>
      <c r="K93" s="169">
        <f>IF(ISERROR(VLOOKUP(B93,'Race 6'!$G$3:$I$111,3,FALSE)),0,VLOOKUP(B93,'Race 6'!$G$3:$I$111,3,FALSE))</f>
        <v>0</v>
      </c>
      <c r="L93" s="169" t="str">
        <f>IF(ISERROR(VLOOKUP($B93,'Race 7'!$G$3:$I$82,3,FALSE)),0,VLOOKUP($B93,'Race 7'!$G$3:$I$82,3,FALSE))</f>
        <v>guest</v>
      </c>
      <c r="M93" s="169">
        <f>IF(ISERROR(VLOOKUP($B93,'Race 8'!$G$3:$I$82,3,FALSE)),0,VLOOKUP($B93,'Race 8'!$G$3:$I$82,3,FALSE))</f>
        <v>54</v>
      </c>
      <c r="N93" s="169">
        <f>IF(ISERROR(VLOOKUP($B93,'Race 9'!$G$3:$I$78,3,FALSE)),0,VLOOKUP($B93,'Race 9'!$G$3:$I$78,3,FALSE))</f>
        <v>54</v>
      </c>
      <c r="O93" s="169">
        <f>IF(ISERROR(VLOOKUP($B93,'Race 10'!$G$3:$I$74,3,FALSE)),0,VLOOKUP($B93,'Race 10'!$G$3:$I$74,3,FALSE))</f>
        <v>0</v>
      </c>
      <c r="P93" s="354"/>
      <c r="Q93" s="169">
        <v>6</v>
      </c>
    </row>
    <row r="94" spans="1:17" ht="12.75" customHeight="1">
      <c r="A94" s="169">
        <v>22</v>
      </c>
      <c r="B94" s="197" t="s">
        <v>80</v>
      </c>
      <c r="C94" s="169">
        <f>COUNTIF(F94:O94,"&gt;0")</f>
        <v>2</v>
      </c>
      <c r="D94" s="169">
        <f>SUM(LARGE(F94:O94,{1,2,3,4,5,6}))</f>
        <v>92</v>
      </c>
      <c r="E94" s="343">
        <f>SUM(F94:O94)/C94</f>
        <v>46</v>
      </c>
      <c r="F94" s="198">
        <f>IF(ISERROR(VLOOKUP(B94,'Race 1'!$H$3:$J$95,3,FALSE)),0,VLOOKUP(B94,'Race 1'!$H$3:$J$95,3,FALSE))</f>
        <v>0</v>
      </c>
      <c r="G94" s="198">
        <f>IF(ISERROR(VLOOKUP(B94,'Race 2'!$H$3:$J$99,3,FALSE)),0,VLOOKUP(B94,'Race 2'!$H$3:$J$99,3,FALSE))</f>
        <v>0</v>
      </c>
      <c r="H94" s="198">
        <f>IF(ISERROR(VLOOKUP(B94,'Race 3'!$G$3:$I$105,3,FALSE)),0,VLOOKUP(B94,'Race 3'!$G$3:$I$105,3,FALSE))</f>
        <v>0</v>
      </c>
      <c r="I94" s="198">
        <f>IF(ISERROR(VLOOKUP(B94,'Race 4'!$H$3:$J$95,3,FALSE)),0,VLOOKUP(B94,'Race 4'!$H$3:$J$95,3,FALSE))</f>
        <v>0</v>
      </c>
      <c r="J94" s="169">
        <f>IF(ISERROR(VLOOKUP(B94,'Race 5'!$G$3:$I$95,3,FALSE)),0,VLOOKUP(B94,'Race 5'!$G$3:$I$95,3,FALSE))</f>
        <v>0</v>
      </c>
      <c r="K94" s="169">
        <f>IF(ISERROR(VLOOKUP(B94,'Race 6'!$G$3:$I$111,3,FALSE)),0,VLOOKUP(B94,'Race 6'!$G$3:$I$111,3,FALSE))</f>
        <v>41</v>
      </c>
      <c r="L94" s="169">
        <f>IF(ISERROR(VLOOKUP($B94,'Race 7'!$G$3:$I$82,3,FALSE)),0,VLOOKUP($B94,'Race 7'!$G$3:$I$82,3,FALSE))</f>
        <v>51</v>
      </c>
      <c r="M94" s="169">
        <f>IF(ISERROR(VLOOKUP($B94,'Race 8'!$G$3:$I$82,3,FALSE)),0,VLOOKUP($B94,'Race 8'!$G$3:$I$82,3,FALSE))</f>
        <v>0</v>
      </c>
      <c r="N94" s="169">
        <f>IF(ISERROR(VLOOKUP($B94,'Race 9'!$G$3:$I$78,3,FALSE)),0,VLOOKUP($B94,'Race 9'!$G$3:$I$78,3,FALSE))</f>
        <v>0</v>
      </c>
      <c r="O94" s="169">
        <f>IF(ISERROR(VLOOKUP($B94,'Race 10'!$G$3:$I$74,3,FALSE)),0,VLOOKUP($B94,'Race 10'!$G$3:$I$74,3,FALSE))</f>
        <v>0</v>
      </c>
      <c r="P94" s="354"/>
      <c r="Q94" s="169">
        <v>6</v>
      </c>
    </row>
    <row r="95" spans="1:17" ht="12.75" customHeight="1">
      <c r="A95" s="169">
        <v>23</v>
      </c>
      <c r="B95" s="203" t="s">
        <v>69</v>
      </c>
      <c r="C95" s="169">
        <f>COUNTIF(F95:O95,"&gt;0")</f>
        <v>1</v>
      </c>
      <c r="D95" s="169">
        <f>SUM(LARGE(F95:O95,{1,2,3,4,5,6}))</f>
        <v>64</v>
      </c>
      <c r="E95" s="343">
        <f>SUM(F95:O95)/C95</f>
        <v>64</v>
      </c>
      <c r="F95" s="198">
        <f>IF(ISERROR(VLOOKUP(B95,'Race 1'!$H$3:$J$95,3,FALSE)),0,VLOOKUP(B95,'Race 1'!$H$3:$J$95,3,FALSE))</f>
        <v>0</v>
      </c>
      <c r="G95" s="198">
        <f>IF(ISERROR(VLOOKUP(B95,'Race 2'!$H$3:$J$99,3,FALSE)),0,VLOOKUP(B95,'Race 2'!$H$3:$J$99,3,FALSE))</f>
        <v>0</v>
      </c>
      <c r="H95" s="198">
        <f>IF(ISERROR(VLOOKUP(B95,'Race 3'!$G$3:$I$105,3,FALSE)),0,VLOOKUP(B95,'Race 3'!$G$3:$I$105,3,FALSE))</f>
        <v>0</v>
      </c>
      <c r="I95" s="198">
        <f>IF(ISERROR(VLOOKUP(B95,'Race 4'!$H$3:$J$95,3,FALSE)),0,VLOOKUP(B95,'Race 4'!$H$3:$J$95,3,FALSE))</f>
        <v>0</v>
      </c>
      <c r="J95" s="169">
        <f>IF(ISERROR(VLOOKUP(B95,'Race 5'!$G$3:$I$95,3,FALSE)),0,VLOOKUP(B95,'Race 5'!$G$3:$I$95,3,FALSE))</f>
        <v>64</v>
      </c>
      <c r="K95" s="169">
        <f>IF(ISERROR(VLOOKUP(B95,'Race 6'!$G$3:$I$111,3,FALSE)),0,VLOOKUP(B95,'Race 6'!$G$3:$I$111,3,FALSE))</f>
        <v>0</v>
      </c>
      <c r="L95" s="169">
        <f>IF(ISERROR(VLOOKUP($B95,'Race 7'!$G$3:$I$82,3,FALSE)),0,VLOOKUP($B95,'Race 7'!$G$3:$I$82,3,FALSE))</f>
        <v>0</v>
      </c>
      <c r="M95" s="169">
        <f>IF(ISERROR(VLOOKUP($B95,'Race 8'!$G$3:$I$82,3,FALSE)),0,VLOOKUP($B95,'Race 8'!$G$3:$I$82,3,FALSE))</f>
        <v>0</v>
      </c>
      <c r="N95" s="169">
        <f>IF(ISERROR(VLOOKUP($B95,'Race 9'!$G$3:$I$78,3,FALSE)),0,VLOOKUP($B95,'Race 9'!$G$3:$I$78,3,FALSE))</f>
        <v>0</v>
      </c>
      <c r="O95" s="169">
        <f>IF(ISERROR(VLOOKUP($B95,'Race 10'!$G$3:$I$74,3,FALSE)),0,VLOOKUP($B95,'Race 10'!$G$3:$I$74,3,FALSE))</f>
        <v>0</v>
      </c>
      <c r="P95" s="354"/>
      <c r="Q95" s="169">
        <v>6</v>
      </c>
    </row>
    <row r="96" spans="1:17" ht="12.75" customHeight="1">
      <c r="A96" s="169">
        <v>24</v>
      </c>
      <c r="B96" s="203" t="s">
        <v>173</v>
      </c>
      <c r="C96" s="169">
        <f>COUNTIF(F96:O96,"&gt;0")</f>
        <v>1</v>
      </c>
      <c r="D96" s="169">
        <f>SUM(LARGE(F96:O96,{1,2,3,4,5,6}))</f>
        <v>62</v>
      </c>
      <c r="E96" s="343">
        <f>SUM(F96:O96)/C96</f>
        <v>62</v>
      </c>
      <c r="F96" s="198">
        <f>IF(ISERROR(VLOOKUP(B96,'Race 1'!$H$3:$J$95,3,FALSE)),0,VLOOKUP(B96,'Race 1'!$H$3:$J$95,3,FALSE))</f>
        <v>0</v>
      </c>
      <c r="G96" s="169">
        <f>IF(ISERROR(VLOOKUP(B96,'Race 2'!$H$3:$J$99,3,FALSE)),0,VLOOKUP(B96,'Race 2'!$H$3:$J$99,3,FALSE))</f>
        <v>0</v>
      </c>
      <c r="H96" s="169">
        <f>IF(ISERROR(VLOOKUP(B96,'Race 3'!$G$3:$I$105,3,FALSE)),0,VLOOKUP(B96,'Race 3'!$G$3:$I$105,3,FALSE))</f>
        <v>0</v>
      </c>
      <c r="I96" s="169">
        <f>IF(ISERROR(VLOOKUP(B96,'Race 4'!$H$3:$J$95,3,FALSE)),0,VLOOKUP(B96,'Race 4'!$H$3:$J$95,3,FALSE))</f>
        <v>0</v>
      </c>
      <c r="J96" s="169">
        <f>IF(ISERROR(VLOOKUP(B96,'Race 5'!$G$3:$I$95,3,FALSE)),0,VLOOKUP(B96,'Race 5'!$G$3:$I$95,3,FALSE))</f>
        <v>0</v>
      </c>
      <c r="K96" s="169">
        <f>IF(ISERROR(VLOOKUP(B96,'Race 6'!$G$3:$I$111,3,FALSE)),0,VLOOKUP(B96,'Race 6'!$G$3:$I$111,3,FALSE))</f>
        <v>0</v>
      </c>
      <c r="L96" s="169">
        <f>IF(ISERROR(VLOOKUP($B96,'Race 7'!$G$3:$I$82,3,FALSE)),0,VLOOKUP($B96,'Race 7'!$G$3:$I$82,3,FALSE))</f>
        <v>62</v>
      </c>
      <c r="M96" s="169">
        <f>IF(ISERROR(VLOOKUP($B96,'Race 8'!$G$3:$I$82,3,FALSE)),0,VLOOKUP($B96,'Race 8'!$G$3:$I$82,3,FALSE))</f>
        <v>0</v>
      </c>
      <c r="N96" s="169">
        <f>IF(ISERROR(VLOOKUP($B96,'Race 9'!$G$3:$I$78,3,FALSE)),0,VLOOKUP($B96,'Race 9'!$G$3:$I$78,3,FALSE))</f>
        <v>0</v>
      </c>
      <c r="O96" s="169">
        <f>IF(ISERROR(VLOOKUP($B96,'Race 10'!$G$3:$I$74,3,FALSE)),0,VLOOKUP($B96,'Race 10'!$G$3:$I$74,3,FALSE))</f>
        <v>0</v>
      </c>
      <c r="P96" s="354"/>
      <c r="Q96" s="169">
        <v>6</v>
      </c>
    </row>
    <row r="97" spans="1:17" ht="12.75" customHeight="1">
      <c r="A97" s="169">
        <v>25</v>
      </c>
      <c r="B97" s="203" t="s">
        <v>118</v>
      </c>
      <c r="C97" s="169">
        <f>COUNTIF(F97:O97,"&gt;0")</f>
        <v>1</v>
      </c>
      <c r="D97" s="169">
        <f>SUM(LARGE(F97:O97,{1,2,3,4,5,6}))</f>
        <v>57</v>
      </c>
      <c r="E97" s="343">
        <f>SUM(F97:O97)/C97</f>
        <v>57</v>
      </c>
      <c r="F97" s="198">
        <f>IF(ISERROR(VLOOKUP(B97,'Race 1'!$H$3:$J$95,3,FALSE)),0,VLOOKUP(B97,'Race 1'!$H$3:$J$95,3,FALSE))</f>
        <v>57</v>
      </c>
      <c r="G97" s="198">
        <f>IF(ISERROR(VLOOKUP(B97,'Race 2'!$H$3:$J$99,3,FALSE)),0,VLOOKUP(B97,'Race 2'!$H$3:$J$99,3,FALSE))</f>
        <v>0</v>
      </c>
      <c r="H97" s="198">
        <f>IF(ISERROR(VLOOKUP(B97,'Race 3'!$G$3:$I$105,3,FALSE)),0,VLOOKUP(B97,'Race 3'!$G$3:$I$105,3,FALSE))</f>
        <v>0</v>
      </c>
      <c r="I97" s="198">
        <f>IF(ISERROR(VLOOKUP(B97,'Race 4'!$H$3:$J$95,3,FALSE)),0,VLOOKUP(B97,'Race 4'!$H$3:$J$95,3,FALSE))</f>
        <v>0</v>
      </c>
      <c r="J97" s="169">
        <f>IF(ISERROR(VLOOKUP(B97,'Race 5'!$G$3:$I$95,3,FALSE)),0,VLOOKUP(B97,'Race 5'!$G$3:$I$95,3,FALSE))</f>
        <v>0</v>
      </c>
      <c r="K97" s="169">
        <f>IF(ISERROR(VLOOKUP(B97,'Race 6'!$G$3:$I$111,3,FALSE)),0,VLOOKUP(B97,'Race 6'!$G$3:$I$111,3,FALSE))</f>
        <v>0</v>
      </c>
      <c r="L97" s="169">
        <f>IF(ISERROR(VLOOKUP($B97,'Race 7'!$G$3:$I$82,3,FALSE)),0,VLOOKUP($B97,'Race 7'!$G$3:$I$82,3,FALSE))</f>
        <v>0</v>
      </c>
      <c r="M97" s="169">
        <f>IF(ISERROR(VLOOKUP($B97,'Race 8'!$G$3:$I$82,3,FALSE)),0,VLOOKUP($B97,'Race 8'!$G$3:$I$82,3,FALSE))</f>
        <v>0</v>
      </c>
      <c r="N97" s="169">
        <f>IF(ISERROR(VLOOKUP($B97,'Race 9'!$G$3:$I$78,3,FALSE)),0,VLOOKUP($B97,'Race 9'!$G$3:$I$78,3,FALSE))</f>
        <v>0</v>
      </c>
      <c r="O97" s="169">
        <f>IF(ISERROR(VLOOKUP($B97,'Race 10'!$G$3:$I$74,3,FALSE)),0,VLOOKUP($B97,'Race 10'!$G$3:$I$74,3,FALSE))</f>
        <v>0</v>
      </c>
      <c r="P97" s="354"/>
      <c r="Q97" s="169">
        <v>6</v>
      </c>
    </row>
    <row r="98" spans="1:17" ht="12.75" customHeight="1">
      <c r="A98" s="169">
        <v>26</v>
      </c>
      <c r="B98" s="197" t="s">
        <v>84</v>
      </c>
      <c r="C98" s="169">
        <f>COUNTIF(F98:O98,"&gt;0")</f>
        <v>1</v>
      </c>
      <c r="D98" s="169">
        <f>SUM(LARGE(F98:O98,{1,2,3,4,5,6}))</f>
        <v>55</v>
      </c>
      <c r="E98" s="343">
        <f>SUM(F98:O98)/C98</f>
        <v>55</v>
      </c>
      <c r="F98" s="198">
        <f>IF(ISERROR(VLOOKUP(B98,'Race 1'!$H$3:$J$95,3,FALSE)),0,VLOOKUP(B98,'Race 1'!$H$3:$J$95,3,FALSE))</f>
        <v>0</v>
      </c>
      <c r="G98" s="198">
        <f>IF(ISERROR(VLOOKUP(B98,'Race 2'!$H$3:$J$99,3,FALSE)),0,VLOOKUP(B98,'Race 2'!$H$3:$J$99,3,FALSE))</f>
        <v>0</v>
      </c>
      <c r="H98" s="198">
        <f>IF(ISERROR(VLOOKUP(B98,'Race 3'!$G$3:$I$105,3,FALSE)),0,VLOOKUP(B98,'Race 3'!$G$3:$I$105,3,FALSE))</f>
        <v>0</v>
      </c>
      <c r="I98" s="198">
        <f>IF(ISERROR(VLOOKUP(B98,'Race 4'!$H$3:$J$95,3,FALSE)),0,VLOOKUP(B98,'Race 4'!$H$3:$J$95,3,FALSE))</f>
        <v>0</v>
      </c>
      <c r="J98" s="169">
        <f>IF(ISERROR(VLOOKUP(B98,'Race 5'!$G$3:$I$95,3,FALSE)),0,VLOOKUP(B98,'Race 5'!$G$3:$I$95,3,FALSE))</f>
        <v>0</v>
      </c>
      <c r="K98" s="169">
        <f>IF(ISERROR(VLOOKUP(B98,'Race 6'!$G$3:$I$111,3,FALSE)),0,VLOOKUP(B98,'Race 6'!$G$3:$I$111,3,FALSE))</f>
        <v>0</v>
      </c>
      <c r="L98" s="169">
        <f>IF(ISERROR(VLOOKUP($B98,'Race 7'!$G$3:$I$82,3,FALSE)),0,VLOOKUP($B98,'Race 7'!$G$3:$I$82,3,FALSE))</f>
        <v>55</v>
      </c>
      <c r="M98" s="169">
        <f>IF(ISERROR(VLOOKUP($B98,'Race 8'!$G$3:$I$82,3,FALSE)),0,VLOOKUP($B98,'Race 8'!$G$3:$I$82,3,FALSE))</f>
        <v>0</v>
      </c>
      <c r="N98" s="169">
        <f>IF(ISERROR(VLOOKUP($B98,'Race 9'!$G$3:$I$78,3,FALSE)),0,VLOOKUP($B98,'Race 9'!$G$3:$I$78,3,FALSE))</f>
        <v>0</v>
      </c>
      <c r="O98" s="169">
        <f>IF(ISERROR(VLOOKUP($B98,'Race 10'!$G$3:$I$74,3,FALSE)),0,VLOOKUP($B98,'Race 10'!$G$3:$I$74,3,FALSE))</f>
        <v>0</v>
      </c>
      <c r="P98" s="354"/>
      <c r="Q98" s="169">
        <v>6</v>
      </c>
    </row>
    <row r="99" spans="1:17" ht="12.75" customHeight="1" thickBot="1">
      <c r="A99" s="169">
        <v>27</v>
      </c>
      <c r="B99" s="197" t="s">
        <v>184</v>
      </c>
      <c r="C99" s="169">
        <f>COUNTIF(F99:O99,"&gt;0")</f>
        <v>1</v>
      </c>
      <c r="D99" s="169">
        <f>SUM(LARGE(F99:O99,{1,2,3,4,5,6}))</f>
        <v>51</v>
      </c>
      <c r="E99" s="344">
        <f>SUM(F99:O99)/C99</f>
        <v>51</v>
      </c>
      <c r="F99" s="198">
        <f>IF(ISERROR(VLOOKUP(B99,'Race 1'!$H$3:$J$95,3,FALSE)),0,VLOOKUP(B99,'Race 1'!$H$3:$J$95,3,FALSE))</f>
        <v>0</v>
      </c>
      <c r="G99" s="198">
        <f>IF(ISERROR(VLOOKUP(B99,'Race 2'!$H$3:$J$99,3,FALSE)),0,VLOOKUP(B99,'Race 2'!$H$3:$J$99,3,FALSE))</f>
        <v>0</v>
      </c>
      <c r="H99" s="198">
        <f>IF(ISERROR(VLOOKUP(B99,'Race 3'!$G$3:$I$105,3,FALSE)),0,VLOOKUP(B99,'Race 3'!$G$3:$I$105,3,FALSE))</f>
        <v>0</v>
      </c>
      <c r="I99" s="198">
        <f>IF(ISERROR(VLOOKUP(B99,'Race 4'!$H$3:$J$95,3,FALSE)),0,VLOOKUP(B99,'Race 4'!$H$3:$J$95,3,FALSE))</f>
        <v>0</v>
      </c>
      <c r="J99" s="169">
        <f>IF(ISERROR(VLOOKUP(B99,'Race 5'!$G$3:$I$95,3,FALSE)),0,VLOOKUP(B99,'Race 5'!$G$3:$I$95,3,FALSE))</f>
        <v>0</v>
      </c>
      <c r="K99" s="169">
        <f>IF(ISERROR(VLOOKUP(B99,'Race 6'!$G$3:$I$111,3,FALSE)),0,VLOOKUP(B99,'Race 6'!$G$3:$I$111,3,FALSE))</f>
        <v>0</v>
      </c>
      <c r="L99" s="169">
        <f>IF(ISERROR(VLOOKUP($B99,'Race 7'!$G$3:$I$82,3,FALSE)),0,VLOOKUP($B99,'Race 7'!$G$3:$I$82,3,FALSE))</f>
        <v>0</v>
      </c>
      <c r="M99" s="169">
        <f>IF(ISERROR(VLOOKUP($B99,'Race 8'!$G$3:$I$82,3,FALSE)),0,VLOOKUP($B99,'Race 8'!$G$3:$I$82,3,FALSE))</f>
        <v>51</v>
      </c>
      <c r="N99" s="169">
        <f>IF(ISERROR(VLOOKUP($B99,'Race 9'!$G$3:$I$78,3,FALSE)),0,VLOOKUP($B99,'Race 9'!$G$3:$I$78,3,FALSE))</f>
        <v>0</v>
      </c>
      <c r="O99" s="169">
        <f>IF(ISERROR(VLOOKUP($B99,'Race 10'!$G$3:$I$74,3,FALSE)),0,VLOOKUP($B99,'Race 10'!$G$3:$I$74,3,FALSE))</f>
        <v>0</v>
      </c>
      <c r="P99" s="354"/>
      <c r="Q99" s="169">
        <v>6</v>
      </c>
    </row>
    <row r="100" spans="1:17" ht="12.75" customHeight="1">
      <c r="A100" s="364">
        <v>1</v>
      </c>
      <c r="B100" s="194" t="s">
        <v>31</v>
      </c>
      <c r="C100" s="168">
        <f>COUNTIF(F100:O100,"&gt;0")</f>
        <v>9</v>
      </c>
      <c r="D100" s="168">
        <f>SUM(LARGE(F100:O100,{1,2,3,4,5,6}))</f>
        <v>359</v>
      </c>
      <c r="E100" s="342">
        <f>SUM(F100:O100)/C100</f>
        <v>57.111111111111114</v>
      </c>
      <c r="F100" s="195">
        <f>IF(ISERROR(VLOOKUP(B100,'Race 1'!$H$3:$J$95,3,FALSE)),0,VLOOKUP(B100,'Race 1'!$H$3:$J$95,3,FALSE))</f>
        <v>54</v>
      </c>
      <c r="G100" s="195">
        <f>IF(ISERROR(VLOOKUP(B100,'Race 2'!$H$3:$J$99,3,FALSE)),0,VLOOKUP(B100,'Race 2'!$H$3:$J$99,3,FALSE))</f>
        <v>58</v>
      </c>
      <c r="H100" s="195">
        <f>IF(ISERROR(VLOOKUP(B100,'Race 3'!$G$3:$I$105,3,FALSE)),0,VLOOKUP(B100,'Race 3'!$G$3:$I$105,3,FALSE))</f>
        <v>56</v>
      </c>
      <c r="I100" s="195">
        <f>IF(ISERROR(VLOOKUP(B100,'Race 4'!$H$3:$J$95,3,FALSE)),0,VLOOKUP(B100,'Race 4'!$H$3:$J$95,3,FALSE))</f>
        <v>0</v>
      </c>
      <c r="J100" s="168">
        <f>IF(ISERROR(VLOOKUP(B100,'Race 5'!$G$3:$I$95,3,FALSE)),0,VLOOKUP(B100,'Race 5'!$G$3:$I$95,3,FALSE))</f>
        <v>60</v>
      </c>
      <c r="K100" s="168">
        <f>IF(ISERROR(VLOOKUP(B100,'Race 6'!$G$3:$I$111,3,FALSE)),0,VLOOKUP(B100,'Race 6'!$G$3:$I$111,3,FALSE))</f>
        <v>55</v>
      </c>
      <c r="L100" s="168">
        <f>IF(ISERROR(VLOOKUP($B100,'Race 7'!$G$3:$I$82,3,FALSE)),0,VLOOKUP($B100,'Race 7'!$G$3:$I$82,3,FALSE))</f>
        <v>54</v>
      </c>
      <c r="M100" s="168">
        <f>IF(ISERROR(VLOOKUP($B100,'Race 8'!$G$3:$I$82,3,FALSE)),0,VLOOKUP($B100,'Race 8'!$G$3:$I$82,3,FALSE))</f>
        <v>49</v>
      </c>
      <c r="N100" s="168">
        <f>IF(ISERROR(VLOOKUP($B100,'Race 9'!$G$3:$I$78,3,FALSE)),0,VLOOKUP($B100,'Race 9'!$G$3:$I$78,3,FALSE))</f>
        <v>52</v>
      </c>
      <c r="O100" s="168">
        <f>IF(ISERROR(VLOOKUP($B100,'Race 10'!$G$3:$I$74,3,FALSE)),0,VLOOKUP($B100,'Race 10'!$G$3:$I$74,3,FALSE))</f>
        <v>76</v>
      </c>
      <c r="P100" s="353">
        <v>7</v>
      </c>
      <c r="Q100" s="168">
        <v>7</v>
      </c>
    </row>
    <row r="101" spans="1:17" ht="12.75" customHeight="1">
      <c r="A101" s="365">
        <v>2</v>
      </c>
      <c r="B101" s="197" t="s">
        <v>27</v>
      </c>
      <c r="C101" s="169">
        <f>COUNTIF(F101:O101,"&gt;0")</f>
        <v>6</v>
      </c>
      <c r="D101" s="169">
        <f>SUM(LARGE(F101:O101,{1,2,3,4,5,6}))</f>
        <v>301</v>
      </c>
      <c r="E101" s="343">
        <f>SUM(F101:O101)/C101</f>
        <v>50.166666666666664</v>
      </c>
      <c r="F101" s="198">
        <f>IF(ISERROR(VLOOKUP(B101,'Race 1'!$H$3:$J$95,3,FALSE)),0,VLOOKUP(B101,'Race 1'!$H$3:$J$95,3,FALSE))</f>
        <v>0</v>
      </c>
      <c r="G101" s="169">
        <f>IF(ISERROR(VLOOKUP(B101,'Race 2'!$H$3:$J$99,3,FALSE)),0,VLOOKUP(B101,'Race 2'!$H$3:$J$99,3,FALSE))</f>
        <v>0</v>
      </c>
      <c r="H101" s="198">
        <f>IF(ISERROR(VLOOKUP(B101,'Race 3'!$G$3:$I$105,3,FALSE)),0,VLOOKUP(B101,'Race 3'!$G$3:$I$105,3,FALSE))</f>
        <v>0</v>
      </c>
      <c r="I101" s="198">
        <f>IF(ISERROR(VLOOKUP(B101,'Race 4'!$H$3:$J$95,3,FALSE)),0,VLOOKUP(B101,'Race 4'!$H$3:$J$95,3,FALSE))</f>
        <v>0</v>
      </c>
      <c r="J101" s="169">
        <f>IF(ISERROR(VLOOKUP(B101,'Race 5'!$G$3:$I$95,3,FALSE)),0,VLOOKUP(B101,'Race 5'!$G$3:$I$95,3,FALSE))</f>
        <v>54</v>
      </c>
      <c r="K101" s="169">
        <f>IF(ISERROR(VLOOKUP(B101,'Race 6'!$G$3:$I$111,3,FALSE)),0,VLOOKUP(B101,'Race 6'!$G$3:$I$111,3,FALSE))</f>
        <v>45</v>
      </c>
      <c r="L101" s="169">
        <f>IF(ISERROR(VLOOKUP($B101,'Race 7'!$G$3:$I$82,3,FALSE)),0,VLOOKUP($B101,'Race 7'!$G$3:$I$82,3,FALSE))</f>
        <v>45</v>
      </c>
      <c r="M101" s="169">
        <f>IF(ISERROR(VLOOKUP($B101,'Race 8'!$G$3:$I$82,3,FALSE)),0,VLOOKUP($B101,'Race 8'!$G$3:$I$82,3,FALSE))</f>
        <v>42</v>
      </c>
      <c r="N101" s="169">
        <f>IF(ISERROR(VLOOKUP($B101,'Race 9'!$G$3:$I$78,3,FALSE)),0,VLOOKUP($B101,'Race 9'!$G$3:$I$78,3,FALSE))</f>
        <v>44</v>
      </c>
      <c r="O101" s="169">
        <f>IF(ISERROR(VLOOKUP($B101,'Race 10'!$G$3:$I$74,3,FALSE)),0,VLOOKUP($B101,'Race 10'!$G$3:$I$74,3,FALSE))</f>
        <v>71</v>
      </c>
      <c r="P101" s="354"/>
      <c r="Q101" s="169">
        <v>7</v>
      </c>
    </row>
    <row r="102" spans="1:17" ht="12.75" customHeight="1">
      <c r="A102" s="366">
        <v>3</v>
      </c>
      <c r="B102" s="197" t="s">
        <v>41</v>
      </c>
      <c r="C102" s="169">
        <f>COUNTIF(F102:O102,"&gt;0")</f>
        <v>7</v>
      </c>
      <c r="D102" s="169">
        <f>SUM(LARGE(F102:O102,{1,2,3,4,5,6}))</f>
        <v>289</v>
      </c>
      <c r="E102" s="343">
        <f>SUM(F102:O102)/C102</f>
        <v>47.142857142857146</v>
      </c>
      <c r="F102" s="198">
        <f>IF(ISERROR(VLOOKUP(B102,'Race 1'!$H$3:$J$95,3,FALSE)),0,VLOOKUP(B102,'Race 1'!$H$3:$J$95,3,FALSE))</f>
        <v>0</v>
      </c>
      <c r="G102" s="198">
        <f>IF(ISERROR(VLOOKUP(B102,'Race 2'!$H$3:$J$99,3,FALSE)),0,VLOOKUP(B102,'Race 2'!$H$3:$J$99,3,FALSE))</f>
        <v>51</v>
      </c>
      <c r="H102" s="198">
        <f>IF(ISERROR(VLOOKUP(B102,'Race 3'!$G$3:$I$105,3,FALSE)),0,VLOOKUP(B102,'Race 3'!$G$3:$I$105,3,FALSE))</f>
        <v>45</v>
      </c>
      <c r="I102" s="198">
        <f>IF(ISERROR(VLOOKUP(B102,'Race 4'!$H$3:$J$95,3,FALSE)),0,VLOOKUP(B102,'Race 4'!$H$3:$J$95,3,FALSE))</f>
        <v>0</v>
      </c>
      <c r="J102" s="169">
        <f>IF(ISERROR(VLOOKUP(B102,'Race 5'!$G$3:$I$95,3,FALSE)),0,VLOOKUP(B102,'Race 5'!$G$3:$I$95,3,FALSE))</f>
        <v>57</v>
      </c>
      <c r="K102" s="169">
        <f>IF(ISERROR(VLOOKUP(B102,'Race 6'!$G$3:$I$111,3,FALSE)),0,VLOOKUP(B102,'Race 6'!$G$3:$I$111,3,FALSE))</f>
        <v>47</v>
      </c>
      <c r="L102" s="169">
        <f>IF(ISERROR(VLOOKUP($B102,'Race 7'!$G$3:$I$82,3,FALSE)),0,VLOOKUP($B102,'Race 7'!$G$3:$I$82,3,FALSE))</f>
        <v>46</v>
      </c>
      <c r="M102" s="169">
        <f>IF(ISERROR(VLOOKUP($B102,'Race 8'!$G$3:$I$82,3,FALSE)),0,VLOOKUP($B102,'Race 8'!$G$3:$I$82,3,FALSE))</f>
        <v>41</v>
      </c>
      <c r="N102" s="169">
        <f>IF(ISERROR(VLOOKUP($B102,'Race 9'!$G$3:$I$78,3,FALSE)),0,VLOOKUP($B102,'Race 9'!$G$3:$I$78,3,FALSE))</f>
        <v>43</v>
      </c>
      <c r="O102" s="169">
        <f>IF(ISERROR(VLOOKUP($B102,'Race 10'!$G$3:$I$74,3,FALSE)),0,VLOOKUP($B102,'Race 10'!$G$3:$I$74,3,FALSE))</f>
        <v>0</v>
      </c>
      <c r="P102" s="354"/>
      <c r="Q102" s="169">
        <v>7</v>
      </c>
    </row>
    <row r="103" spans="1:17" ht="12.75" customHeight="1">
      <c r="A103" s="169">
        <v>4</v>
      </c>
      <c r="B103" s="197" t="s">
        <v>38</v>
      </c>
      <c r="C103" s="169">
        <f>COUNTIF(F103:O103,"&gt;0")</f>
        <v>5</v>
      </c>
      <c r="D103" s="169">
        <f>SUM(LARGE(F103:O103,{1,2,3,4,5,6}))</f>
        <v>269</v>
      </c>
      <c r="E103" s="343">
        <f>SUM(F103:O103)/C103</f>
        <v>53.8</v>
      </c>
      <c r="F103" s="169">
        <f>IF(ISERROR(VLOOKUP(B103,'Race 1'!$H$3:$J$95,3,FALSE)),0,VLOOKUP(B103,'Race 1'!$H$3:$J$95,3,FALSE))</f>
        <v>50</v>
      </c>
      <c r="G103" s="169">
        <f>IF(ISERROR(VLOOKUP(B103,'Race 2'!$H$3:$J$99,3,FALSE)),0,VLOOKUP(B103,'Race 2'!$H$3:$J$99,3,FALSE))</f>
        <v>53</v>
      </c>
      <c r="H103" s="169">
        <f>IF(ISERROR(VLOOKUP(B103,'Race 3'!$G$3:$I$105,3,FALSE)),0,VLOOKUP(B103,'Race 3'!$G$3:$I$105,3,FALSE))</f>
        <v>0</v>
      </c>
      <c r="I103" s="169">
        <f>IF(ISERROR(VLOOKUP(B103,'Race 4'!$H$3:$J$95,3,FALSE)),0,VLOOKUP(B103,'Race 4'!$H$3:$J$95,3,FALSE))</f>
        <v>0</v>
      </c>
      <c r="J103" s="169">
        <f>IF(ISERROR(VLOOKUP(B103,'Race 5'!$G$3:$I$95,3,FALSE)),0,VLOOKUP(B103,'Race 5'!$G$3:$I$95,3,FALSE))</f>
        <v>0</v>
      </c>
      <c r="K103" s="169">
        <f>IF(ISERROR(VLOOKUP(B103,'Race 6'!$G$3:$I$111,3,FALSE)),0,VLOOKUP(B103,'Race 6'!$G$3:$I$111,3,FALSE))</f>
        <v>43</v>
      </c>
      <c r="L103" s="169">
        <f>IF(ISERROR(VLOOKUP($B103,'Race 7'!$G$3:$I$82,3,FALSE)),0,VLOOKUP($B103,'Race 7'!$G$3:$I$82,3,FALSE))</f>
        <v>0</v>
      </c>
      <c r="M103" s="169">
        <f>IF(ISERROR(VLOOKUP($B103,'Race 8'!$G$3:$I$82,3,FALSE)),0,VLOOKUP($B103,'Race 8'!$G$3:$I$82,3,FALSE))</f>
        <v>0</v>
      </c>
      <c r="N103" s="169">
        <f>IF(ISERROR(VLOOKUP($B103,'Race 9'!$G$3:$I$78,3,FALSE)),0,VLOOKUP($B103,'Race 9'!$G$3:$I$78,3,FALSE))</f>
        <v>49</v>
      </c>
      <c r="O103" s="169">
        <f>IF(ISERROR(VLOOKUP($B103,'Race 10'!$G$3:$I$74,3,FALSE)),0,VLOOKUP($B103,'Race 10'!$G$3:$I$74,3,FALSE))</f>
        <v>74</v>
      </c>
      <c r="P103" s="354"/>
      <c r="Q103" s="169">
        <v>7</v>
      </c>
    </row>
    <row r="104" spans="1:17" ht="12.75" customHeight="1">
      <c r="A104" s="169">
        <v>5</v>
      </c>
      <c r="B104" s="197" t="s">
        <v>66</v>
      </c>
      <c r="C104" s="169">
        <f>COUNTIF(F104:O104,"&gt;0")</f>
        <v>5</v>
      </c>
      <c r="D104" s="169">
        <f>SUM(LARGE(F104:O104,{1,2,3,4,5,6}))</f>
        <v>266</v>
      </c>
      <c r="E104" s="343">
        <f>SUM(F104:O104)/C104</f>
        <v>53.2</v>
      </c>
      <c r="F104" s="169">
        <f>IF(ISERROR(VLOOKUP(B104,'Race 1'!$H$3:$J$95,3,FALSE)),0,VLOOKUP(B104,'Race 1'!$H$3:$J$95,3,FALSE))</f>
        <v>0</v>
      </c>
      <c r="G104" s="169">
        <f>IF(ISERROR(VLOOKUP(B104,'Race 2'!$H$3:$J$99,3,FALSE)),0,VLOOKUP(B104,'Race 2'!$H$3:$J$99,3,FALSE))</f>
        <v>0</v>
      </c>
      <c r="H104" s="169">
        <f>IF(ISERROR(VLOOKUP(B104,'Race 3'!$G$3:$I$105,3,FALSE)),0,VLOOKUP(B104,'Race 3'!$G$3:$I$105,3,FALSE))</f>
        <v>49</v>
      </c>
      <c r="I104" s="169">
        <f>IF(ISERROR(VLOOKUP(B104,'Race 4'!$H$3:$J$95,3,FALSE)),0,VLOOKUP(B104,'Race 4'!$H$3:$J$95,3,FALSE))</f>
        <v>0</v>
      </c>
      <c r="J104" s="169">
        <f>IF(ISERROR(VLOOKUP(B104,'Race 5'!$G$3:$I$95,3,FALSE)),0,VLOOKUP(B104,'Race 5'!$G$3:$I$95,3,FALSE))</f>
        <v>61</v>
      </c>
      <c r="K104" s="169">
        <f>IF(ISERROR(VLOOKUP(B104,'Race 6'!$G$3:$I$111,3,FALSE)),0,VLOOKUP(B104,'Race 6'!$G$3:$I$111,3,FALSE))</f>
        <v>52</v>
      </c>
      <c r="L104" s="169">
        <f>IF(ISERROR(VLOOKUP($B104,'Race 7'!$G$3:$I$82,3,FALSE)),0,VLOOKUP($B104,'Race 7'!$G$3:$I$82,3,FALSE))</f>
        <v>0</v>
      </c>
      <c r="M104" s="169">
        <f>IF(ISERROR(VLOOKUP($B104,'Race 8'!$G$3:$I$82,3,FALSE)),0,VLOOKUP($B104,'Race 8'!$G$3:$I$82,3,FALSE))</f>
        <v>53</v>
      </c>
      <c r="N104" s="169">
        <f>IF(ISERROR(VLOOKUP($B104,'Race 9'!$G$3:$I$78,3,FALSE)),0,VLOOKUP($B104,'Race 9'!$G$3:$I$78,3,FALSE))</f>
        <v>51</v>
      </c>
      <c r="O104" s="169">
        <f>IF(ISERROR(VLOOKUP($B104,'Race 10'!$G$3:$I$74,3,FALSE)),0,VLOOKUP($B104,'Race 10'!$G$3:$I$74,3,FALSE))</f>
        <v>0</v>
      </c>
      <c r="P104" s="354"/>
      <c r="Q104" s="169">
        <v>7</v>
      </c>
    </row>
    <row r="105" spans="1:17" ht="12.75" customHeight="1">
      <c r="A105" s="169">
        <v>6</v>
      </c>
      <c r="B105" s="197" t="s">
        <v>101</v>
      </c>
      <c r="C105" s="169">
        <f>COUNTIF(F105:O105,"&gt;0")</f>
        <v>4</v>
      </c>
      <c r="D105" s="169">
        <f>SUM(LARGE(F105:O105,{1,2,3,4,5,6}))</f>
        <v>248</v>
      </c>
      <c r="E105" s="343">
        <f>SUM(F105:O105)/C105</f>
        <v>62</v>
      </c>
      <c r="F105" s="169">
        <f>IF(ISERROR(VLOOKUP(B105,'Race 1'!$H$3:$J$95,3,FALSE)),0,VLOOKUP(B105,'Race 1'!$H$3:$J$95,3,FALSE))</f>
        <v>62</v>
      </c>
      <c r="G105" s="169">
        <f>IF(ISERROR(VLOOKUP(B105,'Race 2'!$H$3:$J$99,3,FALSE)),0,VLOOKUP(B105,'Race 2'!$H$3:$J$99,3,FALSE))</f>
        <v>0</v>
      </c>
      <c r="H105" s="169">
        <f>IF(ISERROR(VLOOKUP(B105,'Race 3'!$G$3:$I$105,3,FALSE)),0,VLOOKUP(B105,'Race 3'!$G$3:$I$105,3,FALSE))</f>
        <v>0</v>
      </c>
      <c r="I105" s="169">
        <f>IF(ISERROR(VLOOKUP(B105,'Race 4'!$H$3:$J$95,3,FALSE)),0,VLOOKUP(B105,'Race 4'!$H$3:$J$95,3,FALSE))</f>
        <v>0</v>
      </c>
      <c r="J105" s="169">
        <f>IF(ISERROR(VLOOKUP(B105,'Race 5'!$G$3:$I$95,3,FALSE)),0,VLOOKUP(B105,'Race 5'!$G$3:$I$95,3,FALSE))</f>
        <v>0</v>
      </c>
      <c r="K105" s="169">
        <f>IF(ISERROR(VLOOKUP(B105,'Race 6'!$G$3:$I$111,3,FALSE)),0,VLOOKUP(B105,'Race 6'!$G$3:$I$111,3,FALSE))</f>
        <v>0</v>
      </c>
      <c r="L105" s="169">
        <f>IF(ISERROR(VLOOKUP($B105,'Race 7'!$G$3:$I$82,3,FALSE)),0,VLOOKUP($B105,'Race 7'!$G$3:$I$82,3,FALSE))</f>
        <v>0</v>
      </c>
      <c r="M105" s="169">
        <f>IF(ISERROR(VLOOKUP($B105,'Race 8'!$G$3:$I$82,3,FALSE)),0,VLOOKUP($B105,'Race 8'!$G$3:$I$82,3,FALSE))</f>
        <v>47</v>
      </c>
      <c r="N105" s="169">
        <f>IF(ISERROR(VLOOKUP($B105,'Race 9'!$G$3:$I$78,3,FALSE)),0,VLOOKUP($B105,'Race 9'!$G$3:$I$78,3,FALSE))</f>
        <v>59</v>
      </c>
      <c r="O105" s="169">
        <f>IF(ISERROR(VLOOKUP($B105,'Race 10'!$G$3:$I$74,3,FALSE)),0,VLOOKUP($B105,'Race 10'!$G$3:$I$74,3,FALSE))</f>
        <v>80</v>
      </c>
      <c r="P105" s="354"/>
      <c r="Q105" s="169">
        <v>7</v>
      </c>
    </row>
    <row r="106" spans="1:17" ht="12.75" customHeight="1">
      <c r="A106" s="169">
        <v>7</v>
      </c>
      <c r="B106" s="197" t="s">
        <v>100</v>
      </c>
      <c r="C106" s="169">
        <f>COUNTIF(F106:O106,"&gt;0")</f>
        <v>4</v>
      </c>
      <c r="D106" s="169">
        <f>SUM(LARGE(F106:O106,{1,2,3,4,5,6}))</f>
        <v>238</v>
      </c>
      <c r="E106" s="343">
        <f>SUM(F106:O106)/C106</f>
        <v>59.5</v>
      </c>
      <c r="F106" s="198">
        <f>IF(ISERROR(VLOOKUP(B106,'Race 1'!$H$3:$J$95,3,FALSE)),0,VLOOKUP(B106,'Race 1'!$H$3:$J$95,3,FALSE))</f>
        <v>0</v>
      </c>
      <c r="G106" s="169">
        <f>IF(ISERROR(VLOOKUP(B106,'Race 2'!$H$3:$J$99,3,FALSE)),0,VLOOKUP(B106,'Race 2'!$H$3:$J$99,3,FALSE))</f>
        <v>0</v>
      </c>
      <c r="H106" s="198">
        <f>IF(ISERROR(VLOOKUP(B106,'Race 3'!$G$3:$I$105,3,FALSE)),0,VLOOKUP(B106,'Race 3'!$G$3:$I$105,3,FALSE))</f>
        <v>53</v>
      </c>
      <c r="I106" s="198">
        <f>IF(ISERROR(VLOOKUP(B106,'Race 4'!$H$3:$J$95,3,FALSE)),0,VLOOKUP(B106,'Race 4'!$H$3:$J$95,3,FALSE))</f>
        <v>0</v>
      </c>
      <c r="J106" s="169">
        <f>IF(ISERROR(VLOOKUP(B106,'Race 5'!$G$3:$I$95,3,FALSE)),0,VLOOKUP(B106,'Race 5'!$G$3:$I$95,3,FALSE))</f>
        <v>0</v>
      </c>
      <c r="K106" s="169">
        <f>IF(ISERROR(VLOOKUP(B106,'Race 6'!$G$3:$I$111,3,FALSE)),0,VLOOKUP(B106,'Race 6'!$G$3:$I$111,3,FALSE))</f>
        <v>50</v>
      </c>
      <c r="L106" s="169">
        <f>IF(ISERROR(VLOOKUP($B106,'Race 7'!$G$3:$I$82,3,FALSE)),0,VLOOKUP($B106,'Race 7'!$G$3:$I$82,3,FALSE))</f>
        <v>0</v>
      </c>
      <c r="M106" s="169">
        <f>IF(ISERROR(VLOOKUP($B106,'Race 8'!$G$3:$I$82,3,FALSE)),0,VLOOKUP($B106,'Race 8'!$G$3:$I$82,3,FALSE))</f>
        <v>0</v>
      </c>
      <c r="N106" s="169">
        <f>IF(ISERROR(VLOOKUP($B106,'Race 9'!$G$3:$I$78,3,FALSE)),0,VLOOKUP($B106,'Race 9'!$G$3:$I$78,3,FALSE))</f>
        <v>57</v>
      </c>
      <c r="O106" s="169">
        <f>IF(ISERROR(VLOOKUP($B106,'Race 10'!$G$3:$I$74,3,FALSE)),0,VLOOKUP($B106,'Race 10'!$G$3:$I$74,3,FALSE))</f>
        <v>78</v>
      </c>
      <c r="P106" s="354"/>
      <c r="Q106" s="169">
        <v>7</v>
      </c>
    </row>
    <row r="107" spans="1:17" ht="12.75" customHeight="1">
      <c r="A107" s="169">
        <v>8</v>
      </c>
      <c r="B107" s="197" t="s">
        <v>97</v>
      </c>
      <c r="C107" s="169">
        <f>COUNTIF(F107:O107,"&gt;0")</f>
        <v>3</v>
      </c>
      <c r="D107" s="169">
        <f>SUM(LARGE(F107:O107,{1,2,3,4,5,6}))</f>
        <v>216</v>
      </c>
      <c r="E107" s="343">
        <f>SUM(F107:O107)/C107</f>
        <v>72</v>
      </c>
      <c r="F107" s="198">
        <f>IF(ISERROR(VLOOKUP(B107,'Race 1'!$H$3:$J$95,3,FALSE)),0,VLOOKUP(B107,'Race 1'!$H$3:$J$95,3,FALSE))</f>
        <v>0</v>
      </c>
      <c r="G107" s="169">
        <f>IF(ISERROR(VLOOKUP(B107,'Race 2'!$H$3:$J$99,3,FALSE)),0,VLOOKUP(B107,'Race 2'!$H$3:$J$99,3,FALSE))</f>
        <v>66</v>
      </c>
      <c r="H107" s="198">
        <f>IF(ISERROR(VLOOKUP(B107,'Race 3'!$G$3:$I$105,3,FALSE)),0,VLOOKUP(B107,'Race 3'!$G$3:$I$105,3,FALSE))</f>
        <v>0</v>
      </c>
      <c r="I107" s="198">
        <f>IF(ISERROR(VLOOKUP(B107,'Race 4'!$H$3:$J$95,3,FALSE)),0,VLOOKUP(B107,'Race 4'!$H$3:$J$95,3,FALSE))</f>
        <v>0</v>
      </c>
      <c r="J107" s="169">
        <f>IF(ISERROR(VLOOKUP(B107,'Race 5'!$G$3:$I$95,3,FALSE)),0,VLOOKUP(B107,'Race 5'!$G$3:$I$95,3,FALSE))</f>
        <v>0</v>
      </c>
      <c r="K107" s="169">
        <f>IF(ISERROR(VLOOKUP(B107,'Race 6'!$G$3:$I$111,3,FALSE)),0,VLOOKUP(B107,'Race 6'!$G$3:$I$111,3,FALSE))</f>
        <v>70</v>
      </c>
      <c r="L107" s="169">
        <f>IF(ISERROR(VLOOKUP($B107,'Race 7'!$G$3:$I$82,3,FALSE)),0,VLOOKUP($B107,'Race 7'!$G$3:$I$82,3,FALSE))</f>
        <v>0</v>
      </c>
      <c r="M107" s="169">
        <f>IF(ISERROR(VLOOKUP($B107,'Race 8'!$G$3:$I$82,3,FALSE)),0,VLOOKUP($B107,'Race 8'!$G$3:$I$82,3,FALSE))</f>
        <v>80</v>
      </c>
      <c r="N107" s="169">
        <f>IF(ISERROR(VLOOKUP($B107,'Race 9'!$G$3:$I$78,3,FALSE)),0,VLOOKUP($B107,'Race 9'!$G$3:$I$78,3,FALSE))</f>
        <v>0</v>
      </c>
      <c r="O107" s="169">
        <f>IF(ISERROR(VLOOKUP($B107,'Race 10'!$G$3:$I$74,3,FALSE)),0,VLOOKUP($B107,'Race 10'!$G$3:$I$74,3,FALSE))</f>
        <v>0</v>
      </c>
      <c r="P107" s="354"/>
      <c r="Q107" s="169">
        <v>7</v>
      </c>
    </row>
    <row r="108" spans="1:17" ht="12.75" customHeight="1">
      <c r="A108" s="169">
        <v>9</v>
      </c>
      <c r="B108" s="197" t="s">
        <v>116</v>
      </c>
      <c r="C108" s="169">
        <f>COUNTIF(F108:O108,"&gt;0")</f>
        <v>4</v>
      </c>
      <c r="D108" s="169">
        <f>SUM(LARGE(F108:O108,{1,2,3,4,5,6}))</f>
        <v>190</v>
      </c>
      <c r="E108" s="343">
        <f>SUM(F108:O108)/C108</f>
        <v>47.5</v>
      </c>
      <c r="F108" s="198">
        <f>IF(ISERROR(VLOOKUP(B108,'Race 1'!$H$3:$J$95,3,FALSE)),0,VLOOKUP(B108,'Race 1'!$H$3:$J$95,3,FALSE))</f>
        <v>0</v>
      </c>
      <c r="G108" s="169">
        <f>IF(ISERROR(VLOOKUP(B108,'Race 2'!$H$3:$J$99,3,FALSE)),0,VLOOKUP(B108,'Race 2'!$H$3:$J$99,3,FALSE))</f>
        <v>0</v>
      </c>
      <c r="H108" s="198">
        <f>IF(ISERROR(VLOOKUP(B108,'Race 3'!$G$3:$I$105,3,FALSE)),0,VLOOKUP(B108,'Race 3'!$G$3:$I$105,3,FALSE))</f>
        <v>0</v>
      </c>
      <c r="I108" s="198">
        <f>IF(ISERROR(VLOOKUP(B108,'Race 4'!$H$3:$J$95,3,FALSE)),0,VLOOKUP(B108,'Race 4'!$H$3:$J$95,3,FALSE))</f>
        <v>0</v>
      </c>
      <c r="J108" s="169">
        <f>IF(ISERROR(VLOOKUP(B108,'Race 5'!$G$3:$I$95,3,FALSE)),0,VLOOKUP(B108,'Race 5'!$G$3:$I$95,3,FALSE))</f>
        <v>0</v>
      </c>
      <c r="K108" s="169">
        <f>IF(ISERROR(VLOOKUP(B108,'Race 6'!$G$3:$I$111,3,FALSE)),0,VLOOKUP(B108,'Race 6'!$G$3:$I$111,3,FALSE))</f>
        <v>56</v>
      </c>
      <c r="L108" s="169">
        <f>IF(ISERROR(VLOOKUP($B108,'Race 7'!$G$3:$I$82,3,FALSE)),0,VLOOKUP($B108,'Race 7'!$G$3:$I$82,3,FALSE))</f>
        <v>49</v>
      </c>
      <c r="M108" s="169">
        <f>IF(ISERROR(VLOOKUP($B108,'Race 8'!$G$3:$I$82,3,FALSE)),0,VLOOKUP($B108,'Race 8'!$G$3:$I$82,3,FALSE))</f>
        <v>48</v>
      </c>
      <c r="N108" s="169">
        <f>IF(ISERROR(VLOOKUP($B108,'Race 9'!$G$3:$I$78,3,FALSE)),0,VLOOKUP($B108,'Race 9'!$G$3:$I$78,3,FALSE))</f>
        <v>37</v>
      </c>
      <c r="O108" s="169">
        <f>IF(ISERROR(VLOOKUP($B108,'Race 10'!$G$3:$I$74,3,FALSE)),0,VLOOKUP($B108,'Race 10'!$G$3:$I$74,3,FALSE))</f>
        <v>0</v>
      </c>
      <c r="P108" s="354"/>
      <c r="Q108" s="169">
        <v>7</v>
      </c>
    </row>
    <row r="109" spans="1:17" ht="12.75" customHeight="1" thickBot="1">
      <c r="A109" s="169">
        <v>10</v>
      </c>
      <c r="B109" s="197" t="s">
        <v>187</v>
      </c>
      <c r="C109" s="169">
        <f>COUNTIF(F109:O109,"&gt;0")</f>
        <v>2</v>
      </c>
      <c r="D109" s="169">
        <f>SUM(LARGE(F109:O109,{1,2,3,4,5,6}))</f>
        <v>121</v>
      </c>
      <c r="E109" s="344">
        <f>SUM(F109:O109)/C109</f>
        <v>60.5</v>
      </c>
      <c r="F109" s="169">
        <f>IF(ISERROR(VLOOKUP(B109,'Race 1'!$H$3:$J$95,3,FALSE)),0,VLOOKUP(B109,'Race 1'!$H$3:$J$95,3,FALSE))</f>
        <v>0</v>
      </c>
      <c r="G109" s="169">
        <f>IF(ISERROR(VLOOKUP(B109,'Race 2'!$H$3:$J$99,3,FALSE)),0,VLOOKUP(B109,'Race 2'!$H$3:$J$99,3,FALSE))</f>
        <v>0</v>
      </c>
      <c r="H109" s="169">
        <f>IF(ISERROR(VLOOKUP(B109,'Race 3'!$G$3:$I$105,3,FALSE)),0,VLOOKUP(B109,'Race 3'!$G$3:$I$105,3,FALSE))</f>
        <v>0</v>
      </c>
      <c r="I109" s="169">
        <f>IF(ISERROR(VLOOKUP(B109,'Race 4'!$H$3:$J$95,3,FALSE)),0,VLOOKUP(B109,'Race 4'!$H$3:$J$95,3,FALSE))</f>
        <v>0</v>
      </c>
      <c r="J109" s="169">
        <f>IF(ISERROR(VLOOKUP(B109,'Race 5'!$G$3:$I$95,3,FALSE)),0,VLOOKUP(B109,'Race 5'!$G$3:$I$95,3,FALSE))</f>
        <v>0</v>
      </c>
      <c r="K109" s="169">
        <f>IF(ISERROR(VLOOKUP(B109,'Race 6'!$G$3:$I$111,3,FALSE)),0,VLOOKUP(B109,'Race 6'!$G$3:$I$111,3,FALSE))</f>
        <v>0</v>
      </c>
      <c r="L109" s="169">
        <f>IF(ISERROR(VLOOKUP($B109,'Race 7'!$G$3:$I$82,3,FALSE)),0,VLOOKUP($B109,'Race 7'!$G$3:$I$82,3,FALSE))</f>
        <v>0</v>
      </c>
      <c r="M109" s="169">
        <f>IF(ISERROR(VLOOKUP($B109,'Race 8'!$G$3:$I$82,3,FALSE)),0,VLOOKUP($B109,'Race 8'!$G$3:$I$82,3,FALSE))</f>
        <v>0</v>
      </c>
      <c r="N109" s="169">
        <f>IF(ISERROR(VLOOKUP($B109,'Race 9'!$G$3:$I$78,3,FALSE)),0,VLOOKUP($B109,'Race 9'!$G$3:$I$78,3,FALSE))</f>
        <v>48</v>
      </c>
      <c r="O109" s="169">
        <f>IF(ISERROR(VLOOKUP($B109,'Race 10'!$G$3:$I$74,3,FALSE)),0,VLOOKUP($B109,'Race 10'!$G$3:$I$74,3,FALSE))</f>
        <v>73</v>
      </c>
      <c r="P109" s="354"/>
      <c r="Q109" s="169">
        <v>7</v>
      </c>
    </row>
    <row r="110" spans="1:17" ht="12" customHeight="1">
      <c r="A110" s="364">
        <v>1</v>
      </c>
      <c r="B110" s="194" t="s">
        <v>32</v>
      </c>
      <c r="C110" s="168">
        <f>COUNTIF(F110:O110,"&gt;0")</f>
        <v>7</v>
      </c>
      <c r="D110" s="168">
        <f>SUM(LARGE(F110:O110,{1,2,3,4,5,6}))</f>
        <v>285</v>
      </c>
      <c r="E110" s="342">
        <f>SUM(F110:O110)/C110</f>
        <v>46.142857142857146</v>
      </c>
      <c r="F110" s="195">
        <f>IF(ISERROR(VLOOKUP(B110,'Race 1'!$H$3:$J$95,3,FALSE)),0,VLOOKUP(B110,'Race 1'!$H$3:$J$95,3,FALSE))</f>
        <v>0</v>
      </c>
      <c r="G110" s="168">
        <f>IF(ISERROR(VLOOKUP(B110,'Race 2'!$H$3:$J$99,3,FALSE)),0,VLOOKUP(B110,'Race 2'!$H$3:$J$99,3,FALSE))</f>
        <v>50</v>
      </c>
      <c r="H110" s="168">
        <f>IF(ISERROR(VLOOKUP(B110,'Race 3'!$G$3:$I$105,3,FALSE)),0,VLOOKUP(B110,'Race 3'!$G$3:$I$105,3,FALSE))</f>
        <v>46</v>
      </c>
      <c r="I110" s="168">
        <f>IF(ISERROR(VLOOKUP(B110,'Race 4'!$H$3:$J$95,3,FALSE)),0,VLOOKUP(B110,'Race 4'!$H$3:$J$95,3,FALSE))</f>
        <v>0</v>
      </c>
      <c r="J110" s="168">
        <f>IF(ISERROR(VLOOKUP(B110,'Race 5'!$G$3:$I$95,3,FALSE)),0,VLOOKUP(B110,'Race 5'!$G$3:$I$95,3,FALSE))</f>
        <v>0</v>
      </c>
      <c r="K110" s="168">
        <f>IF(ISERROR(VLOOKUP(B110,'Race 6'!$G$3:$I$111,3,FALSE)),0,VLOOKUP(B110,'Race 6'!$G$3:$I$111,3,FALSE))</f>
        <v>42</v>
      </c>
      <c r="L110" s="168">
        <f>IF(ISERROR(VLOOKUP($B110,'Race 7'!$G$3:$I$82,3,FALSE)),0,VLOOKUP($B110,'Race 7'!$G$3:$I$82,3,FALSE))</f>
        <v>43</v>
      </c>
      <c r="M110" s="168">
        <f>IF(ISERROR(VLOOKUP($B110,'Race 8'!$G$3:$I$82,3,FALSE)),0,VLOOKUP($B110,'Race 8'!$G$3:$I$82,3,FALSE))</f>
        <v>39</v>
      </c>
      <c r="N110" s="168">
        <f>IF(ISERROR(VLOOKUP($B110,'Race 9'!$G$3:$I$78,3,FALSE)),0,VLOOKUP($B110,'Race 9'!$G$3:$I$78,3,FALSE))</f>
        <v>38</v>
      </c>
      <c r="O110" s="168">
        <f>IF(ISERROR(VLOOKUP($B110,'Race 10'!$G$3:$I$74,3,FALSE)),0,VLOOKUP($B110,'Race 10'!$G$3:$I$74,3,FALSE))</f>
        <v>65</v>
      </c>
      <c r="P110" s="353"/>
      <c r="Q110" s="168">
        <v>8</v>
      </c>
    </row>
    <row r="111" spans="1:17" ht="12" customHeight="1">
      <c r="A111" s="365">
        <v>2</v>
      </c>
      <c r="B111" s="197" t="s">
        <v>56</v>
      </c>
      <c r="C111" s="169">
        <f>COUNTIF(F111:O111,"&gt;0")</f>
        <v>6</v>
      </c>
      <c r="D111" s="169">
        <f>SUM(LARGE(F111:O111,{1,2,3,4,5,6}))</f>
        <v>283</v>
      </c>
      <c r="E111" s="343">
        <f>SUM(F111:O111)/C111</f>
        <v>47.166666666666664</v>
      </c>
      <c r="F111" s="169">
        <f>IF(ISERROR(VLOOKUP(B111,'Race 1'!$H$3:$J$95,3,FALSE)),0,VLOOKUP(B111,'Race 1'!$H$3:$J$95,3,FALSE))</f>
        <v>0</v>
      </c>
      <c r="G111" s="169">
        <f>IF(ISERROR(VLOOKUP(B111,'Race 2'!$H$3:$J$99,3,FALSE)),0,VLOOKUP(B111,'Race 2'!$H$3:$J$99,3,FALSE))</f>
        <v>48</v>
      </c>
      <c r="H111" s="169">
        <f>IF(ISERROR(VLOOKUP(B111,'Race 3'!$G$3:$I$105,3,FALSE)),0,VLOOKUP(B111,'Race 3'!$G$3:$I$105,3,FALSE))</f>
        <v>0</v>
      </c>
      <c r="I111" s="169">
        <f>IF(ISERROR(VLOOKUP(B111,'Race 4'!$H$3:$J$95,3,FALSE)),0,VLOOKUP(B111,'Race 4'!$H$3:$J$95,3,FALSE))</f>
        <v>0</v>
      </c>
      <c r="J111" s="169">
        <f>IF(ISERROR(VLOOKUP(B111,'Race 5'!$G$3:$I$95,3,FALSE)),0,VLOOKUP(B111,'Race 5'!$G$3:$I$95,3,FALSE))</f>
        <v>0</v>
      </c>
      <c r="K111" s="169">
        <f>IF(ISERROR(VLOOKUP(B111,'Race 6'!$G$3:$I$111,3,FALSE)),0,VLOOKUP(B111,'Race 6'!$G$3:$I$111,3,FALSE))</f>
        <v>46</v>
      </c>
      <c r="L111" s="169">
        <f>IF(ISERROR(VLOOKUP($B111,'Race 7'!$G$3:$I$82,3,FALSE)),0,VLOOKUP($B111,'Race 7'!$G$3:$I$82,3,FALSE))</f>
        <v>44</v>
      </c>
      <c r="M111" s="169">
        <f>IF(ISERROR(VLOOKUP($B111,'Race 8'!$G$3:$I$82,3,FALSE)),0,VLOOKUP($B111,'Race 8'!$G$3:$I$82,3,FALSE))</f>
        <v>36</v>
      </c>
      <c r="N111" s="169">
        <f>IF(ISERROR(VLOOKUP($B111,'Race 9'!$G$3:$I$78,3,FALSE)),0,VLOOKUP($B111,'Race 9'!$G$3:$I$78,3,FALSE))</f>
        <v>40</v>
      </c>
      <c r="O111" s="169">
        <f>IF(ISERROR(VLOOKUP($B111,'Race 10'!$G$3:$I$74,3,FALSE)),0,VLOOKUP($B111,'Race 10'!$G$3:$I$74,3,FALSE))</f>
        <v>69</v>
      </c>
      <c r="P111" s="354"/>
      <c r="Q111" s="169">
        <v>8</v>
      </c>
    </row>
    <row r="112" spans="1:17" ht="12" customHeight="1">
      <c r="A112" s="366">
        <v>3</v>
      </c>
      <c r="B112" s="197" t="s">
        <v>39</v>
      </c>
      <c r="C112" s="169">
        <f>COUNTIF(F112:O112,"&gt;0")</f>
        <v>5</v>
      </c>
      <c r="D112" s="169">
        <f>SUM(LARGE(F112:O112,{1,2,3,4,5,6}))</f>
        <v>260</v>
      </c>
      <c r="E112" s="343">
        <f>SUM(F112:O112)/C112</f>
        <v>52</v>
      </c>
      <c r="F112" s="198">
        <f>IF(ISERROR(VLOOKUP(B112,'Race 1'!$H$3:$J$95,3,FALSE)),0,VLOOKUP(B112,'Race 1'!$H$3:$J$95,3,FALSE))</f>
        <v>0</v>
      </c>
      <c r="G112" s="169">
        <f>IF(ISERROR(VLOOKUP(B112,'Race 2'!$H$3:$J$99,3,FALSE)),0,VLOOKUP(B112,'Race 2'!$H$3:$J$99,3,FALSE))</f>
        <v>49</v>
      </c>
      <c r="H112" s="198">
        <f>IF(ISERROR(VLOOKUP(B112,'Race 3'!$G$3:$I$105,3,FALSE)),0,VLOOKUP(B112,'Race 3'!$G$3:$I$105,3,FALSE))</f>
        <v>0</v>
      </c>
      <c r="I112" s="198">
        <f>IF(ISERROR(VLOOKUP(B112,'Race 4'!$H$3:$J$95,3,FALSE)),0,VLOOKUP(B112,'Race 4'!$H$3:$J$95,3,FALSE))</f>
        <v>0</v>
      </c>
      <c r="J112" s="169">
        <f>IF(ISERROR(VLOOKUP(B112,'Race 5'!$G$3:$I$95,3,FALSE)),0,VLOOKUP(B112,'Race 5'!$G$3:$I$95,3,FALSE))</f>
        <v>56</v>
      </c>
      <c r="K112" s="169">
        <f>IF(ISERROR(VLOOKUP(B112,'Race 6'!$G$3:$I$111,3,FALSE)),0,VLOOKUP(B112,'Race 6'!$G$3:$I$111,3,FALSE))</f>
        <v>48</v>
      </c>
      <c r="L112" s="169">
        <f>IF(ISERROR(VLOOKUP($B112,'Race 7'!$G$3:$I$82,3,FALSE)),0,VLOOKUP($B112,'Race 7'!$G$3:$I$82,3,FALSE))</f>
        <v>0</v>
      </c>
      <c r="M112" s="169">
        <f>IF(ISERROR(VLOOKUP($B112,'Race 8'!$G$3:$I$82,3,FALSE)),0,VLOOKUP($B112,'Race 8'!$G$3:$I$82,3,FALSE))</f>
        <v>0</v>
      </c>
      <c r="N112" s="169">
        <f>IF(ISERROR(VLOOKUP($B112,'Race 9'!$G$3:$I$78,3,FALSE)),0,VLOOKUP($B112,'Race 9'!$G$3:$I$78,3,FALSE))</f>
        <v>39</v>
      </c>
      <c r="O112" s="169">
        <f>IF(ISERROR(VLOOKUP($B112,'Race 10'!$G$3:$I$74,3,FALSE)),0,VLOOKUP($B112,'Race 10'!$G$3:$I$74,3,FALSE))</f>
        <v>68</v>
      </c>
      <c r="P112" s="354"/>
      <c r="Q112" s="169">
        <v>8</v>
      </c>
    </row>
    <row r="113" spans="1:17" ht="12" customHeight="1">
      <c r="A113" s="169">
        <v>4</v>
      </c>
      <c r="B113" s="197" t="s">
        <v>102</v>
      </c>
      <c r="C113" s="169">
        <f>COUNTIF(F113:O113,"&gt;0")</f>
        <v>5</v>
      </c>
      <c r="D113" s="169">
        <f>SUM(LARGE(F113:O113,{1,2,3,4,5,6}))</f>
        <v>226</v>
      </c>
      <c r="E113" s="343">
        <f>SUM(F113:O113)/C113</f>
        <v>45.2</v>
      </c>
      <c r="F113" s="198">
        <f>IF(ISERROR(VLOOKUP(B113,'Race 1'!$H$3:$J$95,3,FALSE)),0,VLOOKUP(B113,'Race 1'!$H$3:$J$95,3,FALSE))</f>
        <v>0</v>
      </c>
      <c r="G113" s="198">
        <f>IF(ISERROR(VLOOKUP(B113,'Race 2'!$H$3:$J$99,3,FALSE)),0,VLOOKUP(B113,'Race 2'!$H$3:$J$99,3,FALSE))</f>
        <v>0</v>
      </c>
      <c r="H113" s="198">
        <f>IF(ISERROR(VLOOKUP(B113,'Race 3'!$G$3:$I$105,3,FALSE)),0,VLOOKUP(B113,'Race 3'!$G$3:$I$105,3,FALSE))</f>
        <v>47</v>
      </c>
      <c r="I113" s="198">
        <f>IF(ISERROR(VLOOKUP(B113,'Race 4'!$H$3:$J$95,3,FALSE)),0,VLOOKUP(B113,'Race 4'!$H$3:$J$95,3,FALSE))</f>
        <v>0</v>
      </c>
      <c r="J113" s="169">
        <f>IF(ISERROR(VLOOKUP(B113,'Race 5'!$G$3:$I$95,3,FALSE)),0,VLOOKUP(B113,'Race 5'!$G$3:$I$95,3,FALSE))</f>
        <v>55</v>
      </c>
      <c r="K113" s="169">
        <f>IF(ISERROR(VLOOKUP(B113,'Race 6'!$G$3:$I$111,3,FALSE)),0,VLOOKUP(B113,'Race 6'!$G$3:$I$111,3,FALSE))</f>
        <v>44</v>
      </c>
      <c r="L113" s="169">
        <f>IF(ISERROR(VLOOKUP($B113,'Race 7'!$G$3:$I$82,3,FALSE)),0,VLOOKUP($B113,'Race 7'!$G$3:$I$82,3,FALSE))</f>
        <v>0</v>
      </c>
      <c r="M113" s="169">
        <f>IF(ISERROR(VLOOKUP($B113,'Race 8'!$G$3:$I$82,3,FALSE)),0,VLOOKUP($B113,'Race 8'!$G$3:$I$82,3,FALSE))</f>
        <v>38</v>
      </c>
      <c r="N113" s="169">
        <f>IF(ISERROR(VLOOKUP($B113,'Race 9'!$G$3:$I$78,3,FALSE)),0,VLOOKUP($B113,'Race 9'!$G$3:$I$78,3,FALSE))</f>
        <v>42</v>
      </c>
      <c r="O113" s="169">
        <f>IF(ISERROR(VLOOKUP($B113,'Race 10'!$G$3:$I$74,3,FALSE)),0,VLOOKUP($B113,'Race 10'!$G$3:$I$74,3,FALSE))</f>
        <v>0</v>
      </c>
      <c r="P113" s="354"/>
      <c r="Q113" s="169">
        <v>8</v>
      </c>
    </row>
    <row r="114" spans="1:17" ht="12" customHeight="1">
      <c r="A114" s="169">
        <v>5</v>
      </c>
      <c r="B114" s="203" t="s">
        <v>175</v>
      </c>
      <c r="C114" s="169">
        <f>COUNTIF(F114:O114,"&gt;0")</f>
        <v>3</v>
      </c>
      <c r="D114" s="169">
        <f>SUM(LARGE(F114:O114,{1,2,3,4,5,6}))</f>
        <v>150</v>
      </c>
      <c r="E114" s="343">
        <f>SUM(F114:O114)/C114</f>
        <v>50</v>
      </c>
      <c r="F114" s="198">
        <f>IF(ISERROR(VLOOKUP(B114,'Race 1'!$H$3:$J$95,3,FALSE)),0,VLOOKUP(B114,'Race 1'!$H$3:$J$95,3,FALSE))</f>
        <v>0</v>
      </c>
      <c r="G114" s="169">
        <f>IF(ISERROR(VLOOKUP(B114,'Race 2'!$H$3:$J$99,3,FALSE)),0,VLOOKUP(B114,'Race 2'!$H$3:$J$99,3,FALSE))</f>
        <v>0</v>
      </c>
      <c r="H114" s="198">
        <f>IF(ISERROR(VLOOKUP(B114,'Race 3'!$G$3:$I$105,3,FALSE)),0,VLOOKUP(B114,'Race 3'!$G$3:$I$105,3,FALSE))</f>
        <v>0</v>
      </c>
      <c r="I114" s="198">
        <f>IF(ISERROR(VLOOKUP(B114,'Race 4'!$H$3:$J$95,3,FALSE)),0,VLOOKUP(B114,'Race 4'!$H$3:$J$95,3,FALSE))</f>
        <v>0</v>
      </c>
      <c r="J114" s="169">
        <f>IF(ISERROR(VLOOKUP(B114,'Race 5'!$G$3:$I$95,3,FALSE)),0,VLOOKUP(B114,'Race 5'!$G$3:$I$95,3,FALSE))</f>
        <v>0</v>
      </c>
      <c r="K114" s="169">
        <f>IF(ISERROR(VLOOKUP(B114,'Race 6'!$G$3:$I$111,3,FALSE)),0,VLOOKUP(B114,'Race 6'!$G$3:$I$111,3,FALSE))</f>
        <v>0</v>
      </c>
      <c r="L114" s="169" t="str">
        <f>IF(ISERROR(VLOOKUP($B114,'Race 7'!$G$3:$I$82,3,FALSE)),0,VLOOKUP($B114,'Race 7'!$G$3:$I$82,3,FALSE))</f>
        <v>guest</v>
      </c>
      <c r="M114" s="169">
        <f>IF(ISERROR(VLOOKUP($B114,'Race 8'!$G$3:$I$82,3,FALSE)),0,VLOOKUP($B114,'Race 8'!$G$3:$I$82,3,FALSE))</f>
        <v>37</v>
      </c>
      <c r="N114" s="169">
        <f>IF(ISERROR(VLOOKUP($B114,'Race 9'!$G$3:$I$78,3,FALSE)),0,VLOOKUP($B114,'Race 9'!$G$3:$I$78,3,FALSE))</f>
        <v>41</v>
      </c>
      <c r="O114" s="169">
        <f>IF(ISERROR(VLOOKUP($B114,'Race 10'!$G$3:$I$74,3,FALSE)),0,VLOOKUP($B114,'Race 10'!$G$3:$I$74,3,FALSE))</f>
        <v>72</v>
      </c>
      <c r="P114" s="354"/>
      <c r="Q114" s="169">
        <v>8</v>
      </c>
    </row>
    <row r="115" spans="1:17" ht="12" customHeight="1">
      <c r="A115" s="169">
        <v>6</v>
      </c>
      <c r="B115" s="197" t="s">
        <v>174</v>
      </c>
      <c r="C115" s="169">
        <f>COUNTIF(F115:O115,"&gt;0")</f>
        <v>1</v>
      </c>
      <c r="D115" s="169">
        <f>SUM(LARGE(F115:O115,{1,2,3,4,5,6}))</f>
        <v>66</v>
      </c>
      <c r="E115" s="343">
        <f>SUM(F115:O115)/C115</f>
        <v>66</v>
      </c>
      <c r="F115" s="169">
        <f>IF(ISERROR(VLOOKUP(B115,'Race 1'!$H$3:$J$95,3,FALSE)),0,VLOOKUP(B115,'Race 1'!$H$3:$J$95,3,FALSE))</f>
        <v>0</v>
      </c>
      <c r="G115" s="169">
        <f>IF(ISERROR(VLOOKUP(B115,'Race 2'!$H$3:$J$99,3,FALSE)),0,VLOOKUP(B115,'Race 2'!$H$3:$J$99,3,FALSE))</f>
        <v>0</v>
      </c>
      <c r="H115" s="169">
        <f>IF(ISERROR(VLOOKUP(B115,'Race 3'!$G$3:$I$105,3,FALSE)),0,VLOOKUP(B115,'Race 3'!$G$3:$I$105,3,FALSE))</f>
        <v>0</v>
      </c>
      <c r="I115" s="169">
        <f>IF(ISERROR(VLOOKUP(B115,'Race 4'!$H$3:$J$95,3,FALSE)),0,VLOOKUP(B115,'Race 4'!$H$3:$J$95,3,FALSE))</f>
        <v>0</v>
      </c>
      <c r="J115" s="169">
        <f>IF(ISERROR(VLOOKUP(B115,'Race 5'!$G$3:$I$95,3,FALSE)),0,VLOOKUP(B115,'Race 5'!$G$3:$I$95,3,FALSE))</f>
        <v>0</v>
      </c>
      <c r="K115" s="169">
        <f>IF(ISERROR(VLOOKUP(B115,'Race 6'!$G$3:$I$111,3,FALSE)),0,VLOOKUP(B115,'Race 6'!$G$3:$I$111,3,FALSE))</f>
        <v>0</v>
      </c>
      <c r="L115" s="169" t="str">
        <f>IF(ISERROR(VLOOKUP($B115,'Race 7'!$G$3:$I$82,3,FALSE)),0,VLOOKUP($B115,'Race 7'!$G$3:$I$82,3,FALSE))</f>
        <v>guest</v>
      </c>
      <c r="M115" s="169">
        <f>IF(ISERROR(VLOOKUP($B115,'Race 8'!$G$3:$I$82,3,FALSE)),0,VLOOKUP($B115,'Race 8'!$G$3:$I$82,3,FALSE))</f>
        <v>0</v>
      </c>
      <c r="N115" s="169">
        <f>IF(ISERROR(VLOOKUP($B115,'Race 9'!$G$3:$I$78,3,FALSE)),0,VLOOKUP($B115,'Race 9'!$G$3:$I$78,3,FALSE))</f>
        <v>0</v>
      </c>
      <c r="O115" s="169">
        <f>IF(ISERROR(VLOOKUP($B115,'Race 10'!$G$3:$I$74,3,FALSE)),0,VLOOKUP($B115,'Race 10'!$G$3:$I$74,3,FALSE))</f>
        <v>66</v>
      </c>
      <c r="P115" s="354"/>
      <c r="Q115" s="169">
        <v>8</v>
      </c>
    </row>
    <row r="116" spans="1:17" ht="12" customHeight="1">
      <c r="A116" s="169">
        <v>7</v>
      </c>
      <c r="B116" s="31" t="s">
        <v>193</v>
      </c>
      <c r="C116" s="169">
        <f>COUNTIF(F116:O116,"&gt;0")</f>
        <v>1</v>
      </c>
      <c r="D116" s="169">
        <f>SUM(LARGE(F116:O116,{1,2,3,4,5,6}))</f>
        <v>64</v>
      </c>
      <c r="E116" s="343">
        <f>SUM(F116:O116)/C116</f>
        <v>64</v>
      </c>
      <c r="F116" s="169">
        <f>IF(ISERROR(VLOOKUP(B116,'Race 1'!$H$3:$J$95,3,FALSE)),0,VLOOKUP(B116,'Race 1'!$H$3:$J$95,3,FALSE))</f>
        <v>0</v>
      </c>
      <c r="G116" s="169">
        <f>IF(ISERROR(VLOOKUP(B116,'Race 2'!$H$3:$J$99,3,FALSE)),0,VLOOKUP(B116,'Race 2'!$H$3:$J$99,3,FALSE))</f>
        <v>0</v>
      </c>
      <c r="H116" s="169">
        <f>IF(ISERROR(VLOOKUP(B116,'Race 3'!$G$3:$I$105,3,FALSE)),0,VLOOKUP(B116,'Race 3'!$G$3:$I$105,3,FALSE))</f>
        <v>0</v>
      </c>
      <c r="I116" s="169">
        <f>IF(ISERROR(VLOOKUP(B116,'Race 4'!$H$3:$J$95,3,FALSE)),0,VLOOKUP(B116,'Race 4'!$H$3:$J$95,3,FALSE))</f>
        <v>0</v>
      </c>
      <c r="J116" s="169">
        <f>IF(ISERROR(VLOOKUP(B116,'Race 5'!$G$3:$I$95,3,FALSE)),0,VLOOKUP(B116,'Race 5'!$G$3:$I$95,3,FALSE))</f>
        <v>0</v>
      </c>
      <c r="K116" s="169">
        <f>IF(ISERROR(VLOOKUP(B116,'Race 6'!$G$3:$I$111,3,FALSE)),0,VLOOKUP(B116,'Race 6'!$G$3:$I$111,3,FALSE))</f>
        <v>0</v>
      </c>
      <c r="L116" s="169">
        <f>IF(ISERROR(VLOOKUP($B116,'Race 7'!$G$3:$I$82,3,FALSE)),0,VLOOKUP($B116,'Race 7'!$G$3:$I$82,3,FALSE))</f>
        <v>0</v>
      </c>
      <c r="M116" s="169">
        <f>IF(ISERROR(VLOOKUP($B116,'Race 8'!$G$3:$I$82,3,FALSE)),0,VLOOKUP($B116,'Race 8'!$G$3:$I$82,3,FALSE))</f>
        <v>0</v>
      </c>
      <c r="N116" s="169">
        <f>IF(ISERROR(VLOOKUP($B116,'Race 9'!$G$3:$I$78,3,FALSE)),0,VLOOKUP($B116,'Race 9'!$G$3:$I$78,3,FALSE))</f>
        <v>0</v>
      </c>
      <c r="O116" s="169">
        <f>IF(ISERROR(VLOOKUP($B116,'Race 10'!$G$3:$I$74,3,FALSE)),0,VLOOKUP($B116,'Race 10'!$G$3:$I$74,3,FALSE))</f>
        <v>64</v>
      </c>
      <c r="P116" s="354"/>
      <c r="Q116" s="169">
        <v>8</v>
      </c>
    </row>
    <row r="117" spans="1:17" ht="12" customHeight="1" thickBot="1">
      <c r="A117" s="170">
        <v>8</v>
      </c>
      <c r="B117" s="199" t="s">
        <v>154</v>
      </c>
      <c r="C117" s="170">
        <f>COUNTIF(F117:O117,"&gt;0")</f>
        <v>1</v>
      </c>
      <c r="D117" s="170">
        <f>SUM(LARGE(F117:O117,{1,2,3,4,5,6}))</f>
        <v>53</v>
      </c>
      <c r="E117" s="344">
        <f>SUM(F117:O117)/C117</f>
        <v>53</v>
      </c>
      <c r="F117" s="170">
        <f>IF(ISERROR(VLOOKUP(B117,'Race 1'!$H$3:$J$95,3,FALSE)),0,VLOOKUP(B117,'Race 1'!$H$3:$J$95,3,FALSE))</f>
        <v>0</v>
      </c>
      <c r="G117" s="170">
        <f>IF(ISERROR(VLOOKUP(B117,'Race 2'!$H$3:$J$99,3,FALSE)),0,VLOOKUP(B117,'Race 2'!$H$3:$J$99,3,FALSE))</f>
        <v>0</v>
      </c>
      <c r="H117" s="170">
        <f>IF(ISERROR(VLOOKUP(B117,'Race 3'!$G$3:$I$105,3,FALSE)),0,VLOOKUP(B117,'Race 3'!$G$3:$I$105,3,FALSE))</f>
        <v>0</v>
      </c>
      <c r="I117" s="170">
        <f>IF(ISERROR(VLOOKUP(B117,'Race 4'!$H$3:$J$95,3,FALSE)),0,VLOOKUP(B117,'Race 4'!$H$3:$J$95,3,FALSE))</f>
        <v>0</v>
      </c>
      <c r="J117" s="170">
        <f>IF(ISERROR(VLOOKUP(B117,'Race 5'!$G$3:$I$95,3,FALSE)),0,VLOOKUP(B117,'Race 5'!$G$3:$I$95,3,FALSE))</f>
        <v>53</v>
      </c>
      <c r="K117" s="170">
        <f>IF(ISERROR(VLOOKUP(B117,'Race 6'!$G$3:$I$111,3,FALSE)),0,VLOOKUP(B117,'Race 6'!$G$3:$I$111,3,FALSE))</f>
        <v>0</v>
      </c>
      <c r="L117" s="170">
        <f>IF(ISERROR(VLOOKUP($B117,'Race 7'!$G$3:$I$82,3,FALSE)),0,VLOOKUP($B117,'Race 7'!$G$3:$I$82,3,FALSE))</f>
        <v>0</v>
      </c>
      <c r="M117" s="170">
        <f>IF(ISERROR(VLOOKUP($B117,'Race 8'!$G$3:$I$82,3,FALSE)),0,VLOOKUP($B117,'Race 8'!$G$3:$I$82,3,FALSE))</f>
        <v>0</v>
      </c>
      <c r="N117" s="170">
        <f>IF(ISERROR(VLOOKUP($B117,'Race 9'!$G$3:$I$78,3,FALSE)),0,VLOOKUP($B117,'Race 9'!$G$3:$I$78,3,FALSE))</f>
        <v>0</v>
      </c>
      <c r="O117" s="170">
        <f>IF(ISERROR(VLOOKUP($B117,'Race 10'!$G$3:$I$74,3,FALSE)),0,VLOOKUP($B117,'Race 10'!$G$3:$I$74,3,FALSE))</f>
        <v>0</v>
      </c>
      <c r="P117" s="205"/>
      <c r="Q117" s="170">
        <v>8</v>
      </c>
    </row>
    <row r="118" spans="1:17" ht="12" customHeight="1">
      <c r="A118" s="318"/>
      <c r="B118" s="204"/>
      <c r="C118" s="318"/>
      <c r="D118" s="318"/>
      <c r="E118" s="318"/>
      <c r="F118" s="319"/>
      <c r="G118" s="318"/>
      <c r="H118" s="319"/>
      <c r="I118" s="319"/>
      <c r="J118" s="318"/>
      <c r="K118" s="318"/>
      <c r="L118" s="318"/>
      <c r="M118" s="318"/>
      <c r="N118" s="318"/>
      <c r="O118" s="318"/>
      <c r="P118" s="320"/>
      <c r="Q118" s="318"/>
    </row>
    <row r="119" spans="1:17" ht="12" customHeight="1">
      <c r="A119" s="318"/>
      <c r="B119" s="204"/>
      <c r="C119" s="318"/>
      <c r="D119" s="318"/>
      <c r="E119" s="318"/>
      <c r="F119" s="319"/>
      <c r="G119" s="318"/>
      <c r="H119" s="319"/>
      <c r="I119" s="319"/>
      <c r="J119" s="318"/>
      <c r="K119" s="318"/>
      <c r="L119" s="318"/>
      <c r="M119" s="318"/>
      <c r="N119" s="318"/>
      <c r="O119" s="318"/>
      <c r="P119" s="320"/>
      <c r="Q119" s="318"/>
    </row>
    <row r="120" spans="6:17" ht="11.25">
      <c r="F120" s="161">
        <f aca="true" t="shared" si="0" ref="F120:O120">COUNTIF(F3:F117,"&gt;0")</f>
        <v>52</v>
      </c>
      <c r="G120" s="161">
        <f t="shared" si="0"/>
        <v>54</v>
      </c>
      <c r="H120" s="161">
        <f t="shared" si="0"/>
        <v>56</v>
      </c>
      <c r="I120" s="161">
        <f t="shared" si="0"/>
        <v>0</v>
      </c>
      <c r="J120" s="161">
        <f t="shared" si="0"/>
        <v>48</v>
      </c>
      <c r="K120" s="161">
        <f t="shared" si="0"/>
        <v>61</v>
      </c>
      <c r="L120" s="161">
        <f t="shared" si="0"/>
        <v>58</v>
      </c>
      <c r="M120" s="161">
        <f t="shared" si="0"/>
        <v>65</v>
      </c>
      <c r="N120" s="161">
        <f t="shared" si="0"/>
        <v>64</v>
      </c>
      <c r="O120" s="161">
        <f t="shared" si="0"/>
        <v>37</v>
      </c>
      <c r="P120" s="356">
        <f>SUM(F120:O120)/9</f>
        <v>55</v>
      </c>
      <c r="Q120" s="164" t="s">
        <v>103</v>
      </c>
    </row>
    <row r="121" spans="6:17" ht="11.25">
      <c r="F121" s="161">
        <v>10</v>
      </c>
      <c r="G121" s="161">
        <v>3.1</v>
      </c>
      <c r="H121" s="161">
        <v>4.9</v>
      </c>
      <c r="J121" s="161">
        <v>6.2</v>
      </c>
      <c r="K121" s="161">
        <v>3</v>
      </c>
      <c r="L121" s="161">
        <v>3.5</v>
      </c>
      <c r="M121" s="161">
        <v>3.5</v>
      </c>
      <c r="N121" s="161">
        <v>4</v>
      </c>
      <c r="O121" s="161">
        <v>6</v>
      </c>
      <c r="P121" s="356">
        <f>SUM(F121:O121)/9</f>
        <v>4.911111111111111</v>
      </c>
      <c r="Q121" s="164" t="s">
        <v>194</v>
      </c>
    </row>
    <row r="122" spans="6:17" ht="11.25">
      <c r="F122" s="161">
        <f>F120*F121</f>
        <v>520</v>
      </c>
      <c r="G122" s="161">
        <f aca="true" t="shared" si="1" ref="G122:O122">G120*G121</f>
        <v>167.4</v>
      </c>
      <c r="H122" s="161">
        <f t="shared" si="1"/>
        <v>274.40000000000003</v>
      </c>
      <c r="I122" s="161">
        <f t="shared" si="1"/>
        <v>0</v>
      </c>
      <c r="J122" s="161">
        <f t="shared" si="1"/>
        <v>297.6</v>
      </c>
      <c r="K122" s="161">
        <f t="shared" si="1"/>
        <v>183</v>
      </c>
      <c r="L122" s="161">
        <f t="shared" si="1"/>
        <v>203</v>
      </c>
      <c r="M122" s="161">
        <f t="shared" si="1"/>
        <v>227.5</v>
      </c>
      <c r="N122" s="161">
        <f t="shared" si="1"/>
        <v>256</v>
      </c>
      <c r="O122" s="161">
        <f t="shared" si="1"/>
        <v>222</v>
      </c>
      <c r="P122" s="356">
        <f>SUM(F122:O122)</f>
        <v>2350.9</v>
      </c>
      <c r="Q122" s="164" t="s">
        <v>104</v>
      </c>
    </row>
  </sheetData>
  <sheetProtection/>
  <mergeCells count="8">
    <mergeCell ref="P100:P109"/>
    <mergeCell ref="P110:P116"/>
    <mergeCell ref="P14:P24"/>
    <mergeCell ref="P3:P13"/>
    <mergeCell ref="P25:P39"/>
    <mergeCell ref="P40:P55"/>
    <mergeCell ref="P56:P72"/>
    <mergeCell ref="P73:P99"/>
  </mergeCells>
  <printOptions/>
  <pageMargins left="0.75" right="0.75" top="1" bottom="1" header="0.5" footer="0.5"/>
  <pageSetup fitToHeight="0" fitToWidth="1"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9"/>
  <sheetViews>
    <sheetView showGridLines="0" zoomScalePageLayoutView="0" workbookViewId="0" topLeftCell="A1">
      <selection activeCell="C12" sqref="C12"/>
    </sheetView>
  </sheetViews>
  <sheetFormatPr defaultColWidth="9.140625" defaultRowHeight="12.75"/>
  <cols>
    <col min="1" max="1" width="4.8515625" style="0" customWidth="1"/>
  </cols>
  <sheetData>
    <row r="1" ht="12">
      <c r="A1" s="59" t="s">
        <v>45</v>
      </c>
    </row>
    <row r="3" spans="1:2" ht="12">
      <c r="A3" s="59" t="s">
        <v>48</v>
      </c>
      <c r="B3" s="59" t="s">
        <v>106</v>
      </c>
    </row>
    <row r="4" spans="1:2" ht="12">
      <c r="A4" s="59" t="s">
        <v>48</v>
      </c>
      <c r="B4" s="59" t="s">
        <v>46</v>
      </c>
    </row>
    <row r="5" spans="1:2" ht="12.75">
      <c r="A5" s="59" t="s">
        <v>48</v>
      </c>
      <c r="B5" s="59" t="s">
        <v>52</v>
      </c>
    </row>
    <row r="6" spans="1:2" ht="12">
      <c r="A6" s="59" t="s">
        <v>48</v>
      </c>
      <c r="B6" s="59" t="s">
        <v>47</v>
      </c>
    </row>
    <row r="7" ht="12">
      <c r="B7" s="59" t="s">
        <v>49</v>
      </c>
    </row>
    <row r="8" ht="12">
      <c r="B8" s="59" t="s">
        <v>50</v>
      </c>
    </row>
    <row r="9" ht="12">
      <c r="B9" s="59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59"/>
  <sheetViews>
    <sheetView showGridLines="0" zoomScalePageLayoutView="0" workbookViewId="0" topLeftCell="A37">
      <selection activeCell="A1" sqref="A1:J1"/>
    </sheetView>
  </sheetViews>
  <sheetFormatPr defaultColWidth="13.57421875" defaultRowHeight="12.75"/>
  <cols>
    <col min="1" max="1" width="4.421875" style="2" customWidth="1"/>
    <col min="2" max="2" width="19.57421875" style="1" bestFit="1" customWidth="1"/>
    <col min="3" max="3" width="10.28125" style="22" customWidth="1"/>
    <col min="4" max="4" width="6.140625" style="2" bestFit="1" customWidth="1"/>
    <col min="5" max="5" width="3.421875" style="3" bestFit="1" customWidth="1"/>
    <col min="6" max="6" width="4.8515625" style="3" customWidth="1"/>
    <col min="7" max="7" width="4.140625" style="2" bestFit="1" customWidth="1"/>
    <col min="8" max="8" width="19.57421875" style="1" bestFit="1" customWidth="1"/>
    <col min="9" max="9" width="6.8515625" style="39" bestFit="1" customWidth="1"/>
    <col min="10" max="10" width="6.140625" style="2" bestFit="1" customWidth="1"/>
    <col min="11" max="11" width="6.140625" style="41" bestFit="1" customWidth="1"/>
    <col min="12" max="12" width="6.140625" style="28" customWidth="1"/>
    <col min="13" max="16384" width="13.57421875" style="1" customWidth="1"/>
  </cols>
  <sheetData>
    <row r="1" spans="1:12" s="4" customFormat="1" ht="16.5" customHeight="1">
      <c r="A1" s="347" t="s">
        <v>140</v>
      </c>
      <c r="B1" s="348"/>
      <c r="C1" s="348"/>
      <c r="D1" s="348"/>
      <c r="E1" s="348"/>
      <c r="F1" s="349"/>
      <c r="G1" s="348"/>
      <c r="H1" s="348"/>
      <c r="I1" s="348"/>
      <c r="J1" s="348"/>
      <c r="K1" s="66">
        <v>3.1</v>
      </c>
      <c r="L1" s="64" t="s">
        <v>13</v>
      </c>
    </row>
    <row r="2" spans="1:12" s="2" customFormat="1" ht="22.5">
      <c r="A2" s="24" t="s">
        <v>5</v>
      </c>
      <c r="B2" s="19" t="s">
        <v>7</v>
      </c>
      <c r="C2" s="8" t="s">
        <v>0</v>
      </c>
      <c r="D2" s="7" t="s">
        <v>1</v>
      </c>
      <c r="E2" s="9" t="s">
        <v>54</v>
      </c>
      <c r="F2" s="63"/>
      <c r="G2" s="5" t="s">
        <v>5</v>
      </c>
      <c r="H2" s="5" t="s">
        <v>6</v>
      </c>
      <c r="I2" s="185" t="s">
        <v>0</v>
      </c>
      <c r="J2" s="5" t="s">
        <v>1</v>
      </c>
      <c r="K2" s="186" t="s">
        <v>133</v>
      </c>
      <c r="L2" s="32"/>
    </row>
    <row r="3" spans="1:12" ht="11.25">
      <c r="A3" s="21">
        <v>1</v>
      </c>
      <c r="B3" s="27" t="s">
        <v>71</v>
      </c>
      <c r="C3" s="35">
        <f aca="true" t="shared" si="0" ref="C3:C34">VLOOKUP($B3,$H$2:$J$59,2,FALSE)</f>
        <v>0.01247685185185185</v>
      </c>
      <c r="D3" s="13">
        <f aca="true" t="shared" si="1" ref="D3:D34">VLOOKUP($B3,$H$2:$J$59,3,FALSE)</f>
        <v>100</v>
      </c>
      <c r="E3" s="20">
        <v>1</v>
      </c>
      <c r="F3" s="70"/>
      <c r="G3" s="11">
        <v>1</v>
      </c>
      <c r="H3" s="27" t="s">
        <v>71</v>
      </c>
      <c r="I3" s="85">
        <v>0.01247685185185185</v>
      </c>
      <c r="J3" s="189">
        <v>100</v>
      </c>
      <c r="K3" s="190">
        <f aca="true" t="shared" si="2" ref="K3:K34">I3/K$1</f>
        <v>0.004024790919952209</v>
      </c>
      <c r="L3" s="33"/>
    </row>
    <row r="4" spans="1:12" ht="11.25">
      <c r="A4" s="15">
        <v>2</v>
      </c>
      <c r="B4" s="29" t="s">
        <v>44</v>
      </c>
      <c r="C4" s="36">
        <f t="shared" si="0"/>
        <v>0.013449074074074073</v>
      </c>
      <c r="D4" s="10">
        <f t="shared" si="1"/>
        <v>99</v>
      </c>
      <c r="E4" s="16">
        <v>1</v>
      </c>
      <c r="F4" s="71"/>
      <c r="G4" s="12">
        <v>2</v>
      </c>
      <c r="H4" s="29" t="s">
        <v>44</v>
      </c>
      <c r="I4" s="86">
        <v>0.013449074074074073</v>
      </c>
      <c r="J4" s="80">
        <v>99</v>
      </c>
      <c r="K4" s="53">
        <f t="shared" si="2"/>
        <v>0.004338410991636798</v>
      </c>
      <c r="L4" s="33"/>
    </row>
    <row r="5" spans="1:12" ht="11.25">
      <c r="A5" s="15">
        <v>3</v>
      </c>
      <c r="B5" s="29" t="s">
        <v>72</v>
      </c>
      <c r="C5" s="36">
        <f t="shared" si="0"/>
        <v>0.01347222222222222</v>
      </c>
      <c r="D5" s="10">
        <f t="shared" si="1"/>
        <v>98</v>
      </c>
      <c r="E5" s="16">
        <v>1</v>
      </c>
      <c r="F5" s="71"/>
      <c r="G5" s="12">
        <v>3</v>
      </c>
      <c r="H5" s="29" t="s">
        <v>72</v>
      </c>
      <c r="I5" s="86">
        <v>0.01347222222222222</v>
      </c>
      <c r="J5" s="80">
        <v>98</v>
      </c>
      <c r="K5" s="53">
        <f t="shared" si="2"/>
        <v>0.004345878136200717</v>
      </c>
      <c r="L5" s="33"/>
    </row>
    <row r="6" spans="1:12" ht="11.25">
      <c r="A6" s="15">
        <v>4</v>
      </c>
      <c r="B6" s="29" t="s">
        <v>96</v>
      </c>
      <c r="C6" s="36">
        <f t="shared" si="0"/>
        <v>0.013541666666666667</v>
      </c>
      <c r="D6" s="10">
        <f t="shared" si="1"/>
        <v>97</v>
      </c>
      <c r="E6" s="16">
        <v>1</v>
      </c>
      <c r="F6" s="71"/>
      <c r="G6" s="12">
        <v>4</v>
      </c>
      <c r="H6" s="29" t="s">
        <v>96</v>
      </c>
      <c r="I6" s="86">
        <v>0.013541666666666667</v>
      </c>
      <c r="J6" s="80">
        <v>97</v>
      </c>
      <c r="K6" s="53">
        <f t="shared" si="2"/>
        <v>0.004368279569892474</v>
      </c>
      <c r="L6" s="33"/>
    </row>
    <row r="7" spans="1:12" ht="11.25">
      <c r="A7" s="15">
        <v>5</v>
      </c>
      <c r="B7" s="26" t="s">
        <v>23</v>
      </c>
      <c r="C7" s="36">
        <f t="shared" si="0"/>
        <v>0.013888888888888888</v>
      </c>
      <c r="D7" s="10">
        <f t="shared" si="1"/>
        <v>96</v>
      </c>
      <c r="E7" s="16">
        <v>1</v>
      </c>
      <c r="F7" s="71"/>
      <c r="G7" s="12">
        <v>5</v>
      </c>
      <c r="H7" s="26" t="s">
        <v>23</v>
      </c>
      <c r="I7" s="86">
        <v>0.013888888888888888</v>
      </c>
      <c r="J7" s="80">
        <v>96</v>
      </c>
      <c r="K7" s="53">
        <f t="shared" si="2"/>
        <v>0.004480286738351254</v>
      </c>
      <c r="L7" s="33"/>
    </row>
    <row r="8" spans="1:12" ht="11.25">
      <c r="A8" s="21">
        <v>1</v>
      </c>
      <c r="B8" s="45" t="s">
        <v>61</v>
      </c>
      <c r="C8" s="35">
        <f t="shared" si="0"/>
        <v>0.014050925925925927</v>
      </c>
      <c r="D8" s="13">
        <f t="shared" si="1"/>
        <v>95</v>
      </c>
      <c r="E8" s="20">
        <v>2</v>
      </c>
      <c r="F8" s="71"/>
      <c r="G8" s="12">
        <v>6</v>
      </c>
      <c r="H8" s="26" t="s">
        <v>61</v>
      </c>
      <c r="I8" s="86">
        <v>0.014050925925925927</v>
      </c>
      <c r="J8" s="80">
        <v>95</v>
      </c>
      <c r="K8" s="53">
        <f t="shared" si="2"/>
        <v>0.004532556750298686</v>
      </c>
      <c r="L8" s="33"/>
    </row>
    <row r="9" spans="1:12" ht="11.25">
      <c r="A9" s="15">
        <v>2</v>
      </c>
      <c r="B9" s="26" t="s">
        <v>129</v>
      </c>
      <c r="C9" s="36">
        <f t="shared" si="0"/>
        <v>0.0153125</v>
      </c>
      <c r="D9" s="10">
        <f t="shared" si="1"/>
        <v>91</v>
      </c>
      <c r="E9" s="16">
        <v>2</v>
      </c>
      <c r="F9" s="71"/>
      <c r="G9" s="12">
        <v>7</v>
      </c>
      <c r="H9" s="26" t="s">
        <v>108</v>
      </c>
      <c r="I9" s="86">
        <v>0.014699074074074074</v>
      </c>
      <c r="J9" s="80">
        <v>94</v>
      </c>
      <c r="K9" s="53">
        <f t="shared" si="2"/>
        <v>0.004741636798088411</v>
      </c>
      <c r="L9" s="33"/>
    </row>
    <row r="10" spans="1:12" ht="11.25">
      <c r="A10" s="12">
        <v>3</v>
      </c>
      <c r="B10" s="26" t="s">
        <v>124</v>
      </c>
      <c r="C10" s="36">
        <f t="shared" si="0"/>
        <v>0.015324074074074073</v>
      </c>
      <c r="D10" s="10">
        <f t="shared" si="1"/>
        <v>90</v>
      </c>
      <c r="E10" s="16">
        <v>2</v>
      </c>
      <c r="F10" s="70"/>
      <c r="G10" s="12">
        <v>8</v>
      </c>
      <c r="H10" s="26" t="s">
        <v>110</v>
      </c>
      <c r="I10" s="86">
        <v>0.014872685185185185</v>
      </c>
      <c r="J10" s="80" t="s">
        <v>131</v>
      </c>
      <c r="K10" s="53">
        <f t="shared" si="2"/>
        <v>0.004797640382317801</v>
      </c>
      <c r="L10" s="33"/>
    </row>
    <row r="11" spans="1:12" ht="11.25">
      <c r="A11" s="12">
        <v>4</v>
      </c>
      <c r="B11" s="26" t="s">
        <v>90</v>
      </c>
      <c r="C11" s="36">
        <f t="shared" si="0"/>
        <v>0.01542824074074074</v>
      </c>
      <c r="D11" s="10">
        <f t="shared" si="1"/>
        <v>89</v>
      </c>
      <c r="E11" s="16">
        <v>2</v>
      </c>
      <c r="F11" s="71"/>
      <c r="G11" s="12">
        <v>9</v>
      </c>
      <c r="H11" s="26" t="s">
        <v>99</v>
      </c>
      <c r="I11" s="86">
        <v>0.015023148148148148</v>
      </c>
      <c r="J11" s="80">
        <v>93</v>
      </c>
      <c r="K11" s="53">
        <f t="shared" si="2"/>
        <v>0.004846176821983274</v>
      </c>
      <c r="L11" s="33"/>
    </row>
    <row r="12" spans="1:12" ht="11.25">
      <c r="A12" s="6">
        <v>5</v>
      </c>
      <c r="B12" s="34" t="s">
        <v>20</v>
      </c>
      <c r="C12" s="37">
        <f t="shared" si="0"/>
        <v>0.015497685185185186</v>
      </c>
      <c r="D12" s="55">
        <f t="shared" si="1"/>
        <v>88</v>
      </c>
      <c r="E12" s="56">
        <v>2</v>
      </c>
      <c r="F12" s="71"/>
      <c r="G12" s="12">
        <v>10</v>
      </c>
      <c r="H12" s="26" t="s">
        <v>74</v>
      </c>
      <c r="I12" s="86">
        <v>0.015185185185185185</v>
      </c>
      <c r="J12" s="80">
        <v>92</v>
      </c>
      <c r="K12" s="53">
        <f t="shared" si="2"/>
        <v>0.004898446833930705</v>
      </c>
      <c r="L12" s="33"/>
    </row>
    <row r="13" spans="1:12" ht="11.25">
      <c r="A13" s="11">
        <v>1</v>
      </c>
      <c r="B13" s="45" t="s">
        <v>108</v>
      </c>
      <c r="C13" s="35">
        <f t="shared" si="0"/>
        <v>0.014699074074074074</v>
      </c>
      <c r="D13" s="13">
        <f t="shared" si="1"/>
        <v>94</v>
      </c>
      <c r="E13" s="20">
        <v>3</v>
      </c>
      <c r="F13" s="71"/>
      <c r="G13" s="12">
        <v>11</v>
      </c>
      <c r="H13" s="26" t="s">
        <v>129</v>
      </c>
      <c r="I13" s="86">
        <v>0.0153125</v>
      </c>
      <c r="J13" s="80">
        <v>91</v>
      </c>
      <c r="K13" s="53">
        <f t="shared" si="2"/>
        <v>0.004939516129032258</v>
      </c>
      <c r="L13" s="33"/>
    </row>
    <row r="14" spans="1:12" ht="11.25">
      <c r="A14" s="12">
        <v>2</v>
      </c>
      <c r="B14" s="26" t="s">
        <v>99</v>
      </c>
      <c r="C14" s="36">
        <f t="shared" si="0"/>
        <v>0.015023148148148148</v>
      </c>
      <c r="D14" s="10">
        <f t="shared" si="1"/>
        <v>93</v>
      </c>
      <c r="E14" s="16">
        <v>3</v>
      </c>
      <c r="F14" s="71"/>
      <c r="G14" s="12">
        <v>12</v>
      </c>
      <c r="H14" s="26" t="s">
        <v>124</v>
      </c>
      <c r="I14" s="86">
        <v>0.015324074074074073</v>
      </c>
      <c r="J14" s="80">
        <v>90</v>
      </c>
      <c r="K14" s="53">
        <f t="shared" si="2"/>
        <v>0.004943249701314217</v>
      </c>
      <c r="L14" s="33"/>
    </row>
    <row r="15" spans="1:12" ht="11.25">
      <c r="A15" s="12">
        <v>3</v>
      </c>
      <c r="B15" s="26" t="s">
        <v>74</v>
      </c>
      <c r="C15" s="36">
        <f t="shared" si="0"/>
        <v>0.015185185185185185</v>
      </c>
      <c r="D15" s="10">
        <f t="shared" si="1"/>
        <v>92</v>
      </c>
      <c r="E15" s="16">
        <v>3</v>
      </c>
      <c r="F15" s="71"/>
      <c r="G15" s="12">
        <v>13</v>
      </c>
      <c r="H15" s="26" t="s">
        <v>90</v>
      </c>
      <c r="I15" s="86">
        <v>0.01542824074074074</v>
      </c>
      <c r="J15" s="80">
        <v>89</v>
      </c>
      <c r="K15" s="53">
        <f t="shared" si="2"/>
        <v>0.004976851851851852</v>
      </c>
      <c r="L15" s="33"/>
    </row>
    <row r="16" spans="1:12" ht="11.25">
      <c r="A16" s="12">
        <v>4</v>
      </c>
      <c r="B16" s="26" t="s">
        <v>33</v>
      </c>
      <c r="C16" s="36">
        <f t="shared" si="0"/>
        <v>0.01556712962962963</v>
      </c>
      <c r="D16" s="10">
        <f t="shared" si="1"/>
        <v>87</v>
      </c>
      <c r="E16" s="16">
        <v>3</v>
      </c>
      <c r="F16" s="70"/>
      <c r="G16" s="12">
        <v>14</v>
      </c>
      <c r="H16" s="26" t="s">
        <v>20</v>
      </c>
      <c r="I16" s="86">
        <v>0.015497685185185186</v>
      </c>
      <c r="J16" s="80">
        <v>88</v>
      </c>
      <c r="K16" s="53">
        <f t="shared" si="2"/>
        <v>0.004999253285543608</v>
      </c>
      <c r="L16" s="33"/>
    </row>
    <row r="17" spans="1:12" ht="11.25">
      <c r="A17" s="12">
        <v>5</v>
      </c>
      <c r="B17" s="26" t="s">
        <v>64</v>
      </c>
      <c r="C17" s="36">
        <f t="shared" si="0"/>
        <v>0.016076388888888887</v>
      </c>
      <c r="D17" s="10">
        <f t="shared" si="1"/>
        <v>84</v>
      </c>
      <c r="E17" s="16">
        <v>3</v>
      </c>
      <c r="F17" s="71"/>
      <c r="G17" s="12">
        <v>15</v>
      </c>
      <c r="H17" s="26" t="s">
        <v>33</v>
      </c>
      <c r="I17" s="86">
        <v>0.01556712962962963</v>
      </c>
      <c r="J17" s="80">
        <v>87</v>
      </c>
      <c r="K17" s="53">
        <f t="shared" si="2"/>
        <v>0.005021654719235364</v>
      </c>
      <c r="L17" s="33"/>
    </row>
    <row r="18" spans="1:12" ht="11.25">
      <c r="A18" s="6">
        <v>6</v>
      </c>
      <c r="B18" s="34" t="s">
        <v>14</v>
      </c>
      <c r="C18" s="37">
        <f t="shared" si="0"/>
        <v>0.017685185185185182</v>
      </c>
      <c r="D18" s="55">
        <f t="shared" si="1"/>
        <v>71</v>
      </c>
      <c r="E18" s="56">
        <v>3</v>
      </c>
      <c r="F18" s="71"/>
      <c r="G18" s="12">
        <v>16</v>
      </c>
      <c r="H18" s="26" t="s">
        <v>86</v>
      </c>
      <c r="I18" s="86">
        <v>0.01599537037037037</v>
      </c>
      <c r="J18" s="80">
        <v>86</v>
      </c>
      <c r="K18" s="53">
        <f t="shared" si="2"/>
        <v>0.005159796893667861</v>
      </c>
      <c r="L18" s="33"/>
    </row>
    <row r="19" spans="1:12" ht="11.25">
      <c r="A19" s="11">
        <v>1</v>
      </c>
      <c r="B19" s="45" t="s">
        <v>86</v>
      </c>
      <c r="C19" s="35">
        <f t="shared" si="0"/>
        <v>0.01599537037037037</v>
      </c>
      <c r="D19" s="13">
        <f t="shared" si="1"/>
        <v>86</v>
      </c>
      <c r="E19" s="20">
        <v>4</v>
      </c>
      <c r="F19" s="71"/>
      <c r="G19" s="12">
        <v>17</v>
      </c>
      <c r="H19" s="26" t="s">
        <v>95</v>
      </c>
      <c r="I19" s="86">
        <v>0.016006944444444445</v>
      </c>
      <c r="J19" s="80">
        <v>85</v>
      </c>
      <c r="K19" s="53">
        <f t="shared" si="2"/>
        <v>0.005163530465949821</v>
      </c>
      <c r="L19" s="33"/>
    </row>
    <row r="20" spans="1:12" ht="11.25">
      <c r="A20" s="12">
        <v>2</v>
      </c>
      <c r="B20" s="26" t="s">
        <v>95</v>
      </c>
      <c r="C20" s="36">
        <f t="shared" si="0"/>
        <v>0.016006944444444445</v>
      </c>
      <c r="D20" s="10">
        <f t="shared" si="1"/>
        <v>85</v>
      </c>
      <c r="E20" s="16">
        <v>4</v>
      </c>
      <c r="F20" s="72"/>
      <c r="G20" s="12">
        <v>18</v>
      </c>
      <c r="H20" s="26" t="s">
        <v>64</v>
      </c>
      <c r="I20" s="86">
        <v>0.016076388888888887</v>
      </c>
      <c r="J20" s="80">
        <v>84</v>
      </c>
      <c r="K20" s="53">
        <f t="shared" si="2"/>
        <v>0.005185931899641576</v>
      </c>
      <c r="L20" s="33"/>
    </row>
    <row r="21" spans="1:12" ht="11.25">
      <c r="A21" s="12">
        <v>3</v>
      </c>
      <c r="B21" s="29" t="s">
        <v>111</v>
      </c>
      <c r="C21" s="36">
        <f t="shared" si="0"/>
        <v>0.016481481481481482</v>
      </c>
      <c r="D21" s="10">
        <f t="shared" si="1"/>
        <v>83</v>
      </c>
      <c r="E21" s="17">
        <v>4</v>
      </c>
      <c r="F21" s="73"/>
      <c r="G21" s="12">
        <v>19</v>
      </c>
      <c r="H21" s="29" t="s">
        <v>111</v>
      </c>
      <c r="I21" s="86">
        <v>0.016481481481481482</v>
      </c>
      <c r="J21" s="80">
        <v>83</v>
      </c>
      <c r="K21" s="53">
        <f t="shared" si="2"/>
        <v>0.005316606929510155</v>
      </c>
      <c r="L21" s="33"/>
    </row>
    <row r="22" spans="1:12" ht="11.25">
      <c r="A22" s="12">
        <v>4</v>
      </c>
      <c r="B22" s="26" t="s">
        <v>25</v>
      </c>
      <c r="C22" s="36">
        <f t="shared" si="0"/>
        <v>0.01664351851851852</v>
      </c>
      <c r="D22" s="10">
        <f t="shared" si="1"/>
        <v>82</v>
      </c>
      <c r="E22" s="17">
        <v>4</v>
      </c>
      <c r="F22" s="73"/>
      <c r="G22" s="12">
        <v>20</v>
      </c>
      <c r="H22" s="26" t="s">
        <v>25</v>
      </c>
      <c r="I22" s="86">
        <v>0.01664351851851852</v>
      </c>
      <c r="J22" s="80">
        <v>82</v>
      </c>
      <c r="K22" s="53">
        <f t="shared" si="2"/>
        <v>0.005368876941457587</v>
      </c>
      <c r="L22" s="33"/>
    </row>
    <row r="23" spans="1:12" ht="11.25">
      <c r="A23" s="12">
        <v>5</v>
      </c>
      <c r="B23" s="26" t="s">
        <v>43</v>
      </c>
      <c r="C23" s="36">
        <f t="shared" si="0"/>
        <v>0.016689814814814817</v>
      </c>
      <c r="D23" s="10">
        <f t="shared" si="1"/>
        <v>81</v>
      </c>
      <c r="E23" s="17">
        <v>4</v>
      </c>
      <c r="F23" s="73"/>
      <c r="G23" s="12">
        <v>21</v>
      </c>
      <c r="H23" s="26" t="s">
        <v>43</v>
      </c>
      <c r="I23" s="86">
        <v>0.016689814814814817</v>
      </c>
      <c r="J23" s="80">
        <v>81</v>
      </c>
      <c r="K23" s="53">
        <f t="shared" si="2"/>
        <v>0.0053838112305854245</v>
      </c>
      <c r="L23" s="33"/>
    </row>
    <row r="24" spans="1:12" ht="11.25">
      <c r="A24" s="12">
        <v>6</v>
      </c>
      <c r="B24" s="26" t="s">
        <v>15</v>
      </c>
      <c r="C24" s="36">
        <f t="shared" si="0"/>
        <v>0.01671296296296296</v>
      </c>
      <c r="D24" s="10">
        <f t="shared" si="1"/>
        <v>80</v>
      </c>
      <c r="E24" s="17">
        <v>4</v>
      </c>
      <c r="F24" s="73"/>
      <c r="G24" s="12">
        <v>22</v>
      </c>
      <c r="H24" s="26" t="s">
        <v>15</v>
      </c>
      <c r="I24" s="86">
        <v>0.01671296296296296</v>
      </c>
      <c r="J24" s="80">
        <v>80</v>
      </c>
      <c r="K24" s="53">
        <f t="shared" si="2"/>
        <v>0.005391278375149342</v>
      </c>
      <c r="L24" s="33"/>
    </row>
    <row r="25" spans="1:12" ht="11.25">
      <c r="A25" s="12">
        <v>7</v>
      </c>
      <c r="B25" s="26" t="s">
        <v>24</v>
      </c>
      <c r="C25" s="36">
        <f t="shared" si="0"/>
        <v>0.017175925925925924</v>
      </c>
      <c r="D25" s="10">
        <f t="shared" si="1"/>
        <v>78</v>
      </c>
      <c r="E25" s="17">
        <v>4</v>
      </c>
      <c r="F25" s="73"/>
      <c r="G25" s="12">
        <v>23</v>
      </c>
      <c r="H25" s="26" t="s">
        <v>65</v>
      </c>
      <c r="I25" s="86">
        <v>0.017037037037037038</v>
      </c>
      <c r="J25" s="80">
        <v>79</v>
      </c>
      <c r="K25" s="53">
        <f t="shared" si="2"/>
        <v>0.005495818399044206</v>
      </c>
      <c r="L25" s="33"/>
    </row>
    <row r="26" spans="1:12" ht="11.25">
      <c r="A26" s="12">
        <v>8</v>
      </c>
      <c r="B26" s="26" t="s">
        <v>68</v>
      </c>
      <c r="C26" s="36">
        <f t="shared" si="0"/>
        <v>0.017187499999999998</v>
      </c>
      <c r="D26" s="10">
        <f t="shared" si="1"/>
        <v>77</v>
      </c>
      <c r="E26" s="17">
        <v>4</v>
      </c>
      <c r="F26" s="73"/>
      <c r="G26" s="12">
        <v>24</v>
      </c>
      <c r="H26" s="26" t="s">
        <v>24</v>
      </c>
      <c r="I26" s="86">
        <v>0.017175925925925924</v>
      </c>
      <c r="J26" s="80">
        <v>78</v>
      </c>
      <c r="K26" s="53">
        <f t="shared" si="2"/>
        <v>0.0055406212664277175</v>
      </c>
      <c r="L26" s="33"/>
    </row>
    <row r="27" spans="1:12" ht="11.25">
      <c r="A27" s="12">
        <v>9</v>
      </c>
      <c r="B27" s="26" t="s">
        <v>91</v>
      </c>
      <c r="C27" s="36">
        <f t="shared" si="0"/>
        <v>0.01719907407407407</v>
      </c>
      <c r="D27" s="10">
        <f t="shared" si="1"/>
        <v>76</v>
      </c>
      <c r="E27" s="17">
        <v>4</v>
      </c>
      <c r="F27" s="73"/>
      <c r="G27" s="12">
        <v>25</v>
      </c>
      <c r="H27" s="26" t="s">
        <v>68</v>
      </c>
      <c r="I27" s="86">
        <v>0.017187499999999998</v>
      </c>
      <c r="J27" s="80">
        <v>77</v>
      </c>
      <c r="K27" s="53">
        <f t="shared" si="2"/>
        <v>0.005544354838709677</v>
      </c>
      <c r="L27" s="33"/>
    </row>
    <row r="28" spans="1:11" ht="11.25">
      <c r="A28" s="58">
        <v>10</v>
      </c>
      <c r="B28" s="34" t="s">
        <v>94</v>
      </c>
      <c r="C28" s="37">
        <f t="shared" si="0"/>
        <v>0.017881944444444443</v>
      </c>
      <c r="D28" s="55">
        <f t="shared" si="1"/>
        <v>70</v>
      </c>
      <c r="E28" s="18">
        <v>4</v>
      </c>
      <c r="F28" s="73"/>
      <c r="G28" s="12">
        <v>26</v>
      </c>
      <c r="H28" s="26" t="s">
        <v>91</v>
      </c>
      <c r="I28" s="86">
        <v>0.01719907407407407</v>
      </c>
      <c r="J28" s="80">
        <v>76</v>
      </c>
      <c r="K28" s="53">
        <f t="shared" si="2"/>
        <v>0.005548088410991636</v>
      </c>
    </row>
    <row r="29" spans="1:12" ht="11.25">
      <c r="A29" s="11">
        <v>1</v>
      </c>
      <c r="B29" s="45" t="s">
        <v>65</v>
      </c>
      <c r="C29" s="35">
        <f t="shared" si="0"/>
        <v>0.017037037037037038</v>
      </c>
      <c r="D29" s="13">
        <f t="shared" si="1"/>
        <v>79</v>
      </c>
      <c r="E29" s="57">
        <v>5</v>
      </c>
      <c r="F29" s="73"/>
      <c r="G29" s="12">
        <v>27</v>
      </c>
      <c r="H29" s="26" t="s">
        <v>75</v>
      </c>
      <c r="I29" s="86">
        <v>0.017326388888888888</v>
      </c>
      <c r="J29" s="80">
        <v>75</v>
      </c>
      <c r="K29" s="53">
        <f t="shared" si="2"/>
        <v>0.005589157706093189</v>
      </c>
      <c r="L29" s="33"/>
    </row>
    <row r="30" spans="1:12" ht="11.25">
      <c r="A30" s="12">
        <v>2</v>
      </c>
      <c r="B30" s="26" t="s">
        <v>75</v>
      </c>
      <c r="C30" s="36">
        <f t="shared" si="0"/>
        <v>0.017326388888888888</v>
      </c>
      <c r="D30" s="10">
        <f t="shared" si="1"/>
        <v>75</v>
      </c>
      <c r="E30" s="17">
        <v>5</v>
      </c>
      <c r="F30" s="73"/>
      <c r="G30" s="12">
        <v>28</v>
      </c>
      <c r="H30" s="26" t="s">
        <v>130</v>
      </c>
      <c r="I30" s="84">
        <v>0.017453703703703704</v>
      </c>
      <c r="J30" s="80">
        <v>74</v>
      </c>
      <c r="K30" s="53">
        <f t="shared" si="2"/>
        <v>0.005630227001194743</v>
      </c>
      <c r="L30" s="33"/>
    </row>
    <row r="31" spans="1:12" ht="11.25">
      <c r="A31" s="12">
        <v>3</v>
      </c>
      <c r="B31" s="26" t="s">
        <v>130</v>
      </c>
      <c r="C31" s="36">
        <f t="shared" si="0"/>
        <v>0.017453703703703704</v>
      </c>
      <c r="D31" s="10">
        <f t="shared" si="1"/>
        <v>74</v>
      </c>
      <c r="E31" s="17">
        <v>5</v>
      </c>
      <c r="F31" s="72"/>
      <c r="G31" s="12">
        <v>29</v>
      </c>
      <c r="H31" s="26" t="s">
        <v>107</v>
      </c>
      <c r="I31" s="86">
        <v>0.017534722222222222</v>
      </c>
      <c r="J31" s="80">
        <v>73</v>
      </c>
      <c r="K31" s="53">
        <f t="shared" si="2"/>
        <v>0.005656362007168458</v>
      </c>
      <c r="L31" s="33"/>
    </row>
    <row r="32" spans="1:12" ht="11.25">
      <c r="A32" s="15">
        <v>4</v>
      </c>
      <c r="B32" s="26" t="s">
        <v>109</v>
      </c>
      <c r="C32" s="36">
        <f t="shared" si="0"/>
        <v>0.017557870370370373</v>
      </c>
      <c r="D32" s="10">
        <f t="shared" si="1"/>
        <v>72</v>
      </c>
      <c r="E32" s="17">
        <v>5</v>
      </c>
      <c r="F32" s="73"/>
      <c r="G32" s="12">
        <v>30</v>
      </c>
      <c r="H32" s="26" t="s">
        <v>109</v>
      </c>
      <c r="I32" s="84">
        <v>0.017557870370370373</v>
      </c>
      <c r="J32" s="80">
        <v>72</v>
      </c>
      <c r="K32" s="53">
        <f t="shared" si="2"/>
        <v>0.005663829151732378</v>
      </c>
      <c r="L32" s="33"/>
    </row>
    <row r="33" spans="1:12" ht="11.25">
      <c r="A33" s="15">
        <v>5</v>
      </c>
      <c r="B33" s="26" t="s">
        <v>29</v>
      </c>
      <c r="C33" s="36">
        <f t="shared" si="0"/>
        <v>0.018078703703703704</v>
      </c>
      <c r="D33" s="10">
        <f t="shared" si="1"/>
        <v>68</v>
      </c>
      <c r="E33" s="17">
        <v>5</v>
      </c>
      <c r="F33" s="73"/>
      <c r="G33" s="12">
        <v>31</v>
      </c>
      <c r="H33" s="26" t="s">
        <v>14</v>
      </c>
      <c r="I33" s="84">
        <v>0.017685185185185182</v>
      </c>
      <c r="J33" s="80">
        <v>71</v>
      </c>
      <c r="K33" s="53">
        <f t="shared" si="2"/>
        <v>0.00570489844683393</v>
      </c>
      <c r="L33" s="33"/>
    </row>
    <row r="34" spans="1:12" ht="11.25">
      <c r="A34" s="6">
        <v>6</v>
      </c>
      <c r="B34" s="34" t="s">
        <v>16</v>
      </c>
      <c r="C34" s="37">
        <f t="shared" si="0"/>
        <v>0.018252314814814815</v>
      </c>
      <c r="D34" s="55">
        <f t="shared" si="1"/>
        <v>67</v>
      </c>
      <c r="E34" s="18">
        <v>5</v>
      </c>
      <c r="F34" s="73"/>
      <c r="G34" s="12">
        <v>32</v>
      </c>
      <c r="H34" s="26" t="s">
        <v>94</v>
      </c>
      <c r="I34" s="84">
        <v>0.017881944444444443</v>
      </c>
      <c r="J34" s="80">
        <v>70</v>
      </c>
      <c r="K34" s="53">
        <f t="shared" si="2"/>
        <v>0.00576836917562724</v>
      </c>
      <c r="L34" s="33"/>
    </row>
    <row r="35" spans="1:12" ht="11.25">
      <c r="A35" s="11">
        <v>1</v>
      </c>
      <c r="B35" s="45" t="s">
        <v>107</v>
      </c>
      <c r="C35" s="35">
        <f aca="true" t="shared" si="3" ref="C35:C55">VLOOKUP($B35,$H$2:$J$59,2,FALSE)</f>
        <v>0.017534722222222222</v>
      </c>
      <c r="D35" s="13">
        <f aca="true" t="shared" si="4" ref="D35:D55">VLOOKUP($B35,$H$2:$J$59,3,FALSE)</f>
        <v>73</v>
      </c>
      <c r="E35" s="57">
        <v>6</v>
      </c>
      <c r="F35" s="73"/>
      <c r="G35" s="12">
        <v>33</v>
      </c>
      <c r="H35" s="26" t="s">
        <v>88</v>
      </c>
      <c r="I35" s="84">
        <v>0.017997685185185186</v>
      </c>
      <c r="J35" s="80">
        <v>69</v>
      </c>
      <c r="K35" s="53">
        <f aca="true" t="shared" si="5" ref="K35:K59">I35/K$1</f>
        <v>0.005805704898446834</v>
      </c>
      <c r="L35" s="33"/>
    </row>
    <row r="36" spans="1:12" ht="11.25">
      <c r="A36" s="12">
        <v>2</v>
      </c>
      <c r="B36" s="26" t="s">
        <v>88</v>
      </c>
      <c r="C36" s="36">
        <f t="shared" si="3"/>
        <v>0.017997685185185186</v>
      </c>
      <c r="D36" s="10">
        <f t="shared" si="4"/>
        <v>69</v>
      </c>
      <c r="E36" s="17">
        <v>6</v>
      </c>
      <c r="F36" s="73"/>
      <c r="G36" s="12">
        <v>34</v>
      </c>
      <c r="H36" s="26" t="s">
        <v>29</v>
      </c>
      <c r="I36" s="84">
        <v>0.018078703703703704</v>
      </c>
      <c r="J36" s="80">
        <v>68</v>
      </c>
      <c r="K36" s="53">
        <f t="shared" si="5"/>
        <v>0.00583183990442055</v>
      </c>
      <c r="L36" s="33"/>
    </row>
    <row r="37" spans="1:12" ht="11.25">
      <c r="A37" s="12">
        <v>3</v>
      </c>
      <c r="B37" s="26" t="s">
        <v>34</v>
      </c>
      <c r="C37" s="36">
        <f t="shared" si="3"/>
        <v>0.018796296296296297</v>
      </c>
      <c r="D37" s="10">
        <f t="shared" si="4"/>
        <v>65</v>
      </c>
      <c r="E37" s="17">
        <v>6</v>
      </c>
      <c r="F37" s="73"/>
      <c r="G37" s="12">
        <v>35</v>
      </c>
      <c r="H37" s="26" t="s">
        <v>16</v>
      </c>
      <c r="I37" s="84">
        <v>0.018252314814814815</v>
      </c>
      <c r="J37" s="80">
        <v>67</v>
      </c>
      <c r="K37" s="53">
        <f t="shared" si="5"/>
        <v>0.00588784348864994</v>
      </c>
      <c r="L37" s="33"/>
    </row>
    <row r="38" spans="1:12" ht="11.25">
      <c r="A38" s="12">
        <v>4</v>
      </c>
      <c r="B38" s="26" t="s">
        <v>115</v>
      </c>
      <c r="C38" s="36">
        <f t="shared" si="3"/>
        <v>0.01888888888888889</v>
      </c>
      <c r="D38" s="10">
        <f t="shared" si="4"/>
        <v>64</v>
      </c>
      <c r="E38" s="17">
        <v>6</v>
      </c>
      <c r="F38" s="73"/>
      <c r="G38" s="12">
        <v>36</v>
      </c>
      <c r="H38" s="26" t="s">
        <v>97</v>
      </c>
      <c r="I38" s="84">
        <v>0.01832175925925926</v>
      </c>
      <c r="J38" s="80">
        <v>66</v>
      </c>
      <c r="K38" s="53">
        <f t="shared" si="5"/>
        <v>0.005910244922341696</v>
      </c>
      <c r="L38" s="33"/>
    </row>
    <row r="39" spans="1:12" ht="11.25">
      <c r="A39" s="12">
        <v>5</v>
      </c>
      <c r="B39" s="29" t="s">
        <v>40</v>
      </c>
      <c r="C39" s="36">
        <f t="shared" si="3"/>
        <v>0.019421296296296294</v>
      </c>
      <c r="D39" s="10">
        <f t="shared" si="4"/>
        <v>63</v>
      </c>
      <c r="E39" s="17">
        <v>6</v>
      </c>
      <c r="F39" s="73"/>
      <c r="G39" s="12">
        <v>37</v>
      </c>
      <c r="H39" s="26" t="s">
        <v>34</v>
      </c>
      <c r="I39" s="84">
        <v>0.018796296296296297</v>
      </c>
      <c r="J39" s="80">
        <v>65</v>
      </c>
      <c r="K39" s="53">
        <f t="shared" si="5"/>
        <v>0.006063321385902031</v>
      </c>
      <c r="L39" s="33"/>
    </row>
    <row r="40" spans="1:12" ht="11.25">
      <c r="A40" s="12">
        <v>6</v>
      </c>
      <c r="B40" s="26" t="s">
        <v>114</v>
      </c>
      <c r="C40" s="36">
        <f t="shared" si="3"/>
        <v>0.019733796296296298</v>
      </c>
      <c r="D40" s="10">
        <f t="shared" si="4"/>
        <v>62</v>
      </c>
      <c r="E40" s="17">
        <v>6</v>
      </c>
      <c r="F40" s="73"/>
      <c r="G40" s="12">
        <v>38</v>
      </c>
      <c r="H40" s="26" t="s">
        <v>115</v>
      </c>
      <c r="I40" s="84">
        <v>0.01888888888888889</v>
      </c>
      <c r="J40" s="80">
        <v>64</v>
      </c>
      <c r="K40" s="53">
        <f t="shared" si="5"/>
        <v>0.006093189964157706</v>
      </c>
      <c r="L40" s="33"/>
    </row>
    <row r="41" spans="1:12" ht="11.25">
      <c r="A41" s="12">
        <v>7</v>
      </c>
      <c r="B41" s="26" t="s">
        <v>58</v>
      </c>
      <c r="C41" s="36">
        <f t="shared" si="3"/>
        <v>0.020023148148148148</v>
      </c>
      <c r="D41" s="10">
        <f t="shared" si="4"/>
        <v>61</v>
      </c>
      <c r="E41" s="17">
        <v>6</v>
      </c>
      <c r="F41" s="73"/>
      <c r="G41" s="12">
        <v>39</v>
      </c>
      <c r="H41" s="29" t="s">
        <v>40</v>
      </c>
      <c r="I41" s="84">
        <v>0.019421296296296294</v>
      </c>
      <c r="J41" s="80">
        <v>63</v>
      </c>
      <c r="K41" s="53">
        <f t="shared" si="5"/>
        <v>0.006264934289127837</v>
      </c>
      <c r="L41" s="33"/>
    </row>
    <row r="42" spans="1:12" ht="11.25">
      <c r="A42" s="12">
        <v>8</v>
      </c>
      <c r="B42" s="26" t="s">
        <v>28</v>
      </c>
      <c r="C42" s="36">
        <f t="shared" si="3"/>
        <v>0.02037037037037037</v>
      </c>
      <c r="D42" s="10">
        <f t="shared" si="4"/>
        <v>60</v>
      </c>
      <c r="E42" s="17">
        <v>6</v>
      </c>
      <c r="F42" s="72"/>
      <c r="G42" s="12">
        <v>40</v>
      </c>
      <c r="H42" s="26" t="s">
        <v>114</v>
      </c>
      <c r="I42" s="84">
        <v>0.019733796296296298</v>
      </c>
      <c r="J42" s="80">
        <v>62</v>
      </c>
      <c r="K42" s="53">
        <f t="shared" si="5"/>
        <v>0.006365740740740741</v>
      </c>
      <c r="L42" s="33"/>
    </row>
    <row r="43" spans="1:12" ht="11.25">
      <c r="A43" s="12">
        <v>9</v>
      </c>
      <c r="B43" s="26" t="s">
        <v>76</v>
      </c>
      <c r="C43" s="36">
        <f t="shared" si="3"/>
        <v>0.02039351851851852</v>
      </c>
      <c r="D43" s="10">
        <f t="shared" si="4"/>
        <v>59</v>
      </c>
      <c r="E43" s="17">
        <v>6</v>
      </c>
      <c r="F43" s="73"/>
      <c r="G43" s="12">
        <v>41</v>
      </c>
      <c r="H43" s="26" t="s">
        <v>125</v>
      </c>
      <c r="I43" s="84">
        <v>0.01990740740740741</v>
      </c>
      <c r="J43" s="80" t="s">
        <v>131</v>
      </c>
      <c r="K43" s="53">
        <f t="shared" si="5"/>
        <v>0.006421744324970132</v>
      </c>
      <c r="L43" s="33"/>
    </row>
    <row r="44" spans="1:12" ht="11.25">
      <c r="A44" s="12">
        <v>10</v>
      </c>
      <c r="B44" s="26" t="s">
        <v>126</v>
      </c>
      <c r="C44" s="36">
        <f t="shared" si="3"/>
        <v>0.02065972222222222</v>
      </c>
      <c r="D44" s="10">
        <f t="shared" si="4"/>
        <v>57</v>
      </c>
      <c r="E44" s="17">
        <v>6</v>
      </c>
      <c r="F44" s="73"/>
      <c r="G44" s="12">
        <v>42</v>
      </c>
      <c r="H44" s="26" t="s">
        <v>58</v>
      </c>
      <c r="I44" s="84">
        <v>0.020023148148148148</v>
      </c>
      <c r="J44" s="80">
        <v>61</v>
      </c>
      <c r="K44" s="53">
        <f t="shared" si="5"/>
        <v>0.006459080047789725</v>
      </c>
      <c r="L44" s="31"/>
    </row>
    <row r="45" spans="1:12" ht="11.25">
      <c r="A45" s="12">
        <v>11</v>
      </c>
      <c r="B45" s="26" t="s">
        <v>132</v>
      </c>
      <c r="C45" s="36">
        <f t="shared" si="3"/>
        <v>0.020671296296296295</v>
      </c>
      <c r="D45" s="10">
        <f t="shared" si="4"/>
        <v>56</v>
      </c>
      <c r="E45" s="17">
        <v>6</v>
      </c>
      <c r="F45" s="73"/>
      <c r="G45" s="12">
        <v>43</v>
      </c>
      <c r="H45" s="26" t="s">
        <v>28</v>
      </c>
      <c r="I45" s="84">
        <v>0.02037037037037037</v>
      </c>
      <c r="J45" s="80">
        <v>60</v>
      </c>
      <c r="K45" s="53">
        <f t="shared" si="5"/>
        <v>0.006571087216248506</v>
      </c>
      <c r="L45" s="31"/>
    </row>
    <row r="46" spans="1:11" ht="11.25">
      <c r="A46" s="12">
        <v>12</v>
      </c>
      <c r="B46" s="26" t="s">
        <v>127</v>
      </c>
      <c r="C46" s="36">
        <f t="shared" si="3"/>
        <v>0.020682870370370372</v>
      </c>
      <c r="D46" s="10">
        <f t="shared" si="4"/>
        <v>55</v>
      </c>
      <c r="E46" s="17">
        <v>6</v>
      </c>
      <c r="F46" s="73"/>
      <c r="G46" s="12">
        <v>44</v>
      </c>
      <c r="H46" s="26" t="s">
        <v>76</v>
      </c>
      <c r="I46" s="84">
        <v>0.02039351851851852</v>
      </c>
      <c r="J46" s="80">
        <v>59</v>
      </c>
      <c r="K46" s="53">
        <f t="shared" si="5"/>
        <v>0.006578554360812425</v>
      </c>
    </row>
    <row r="47" spans="1:11" ht="11.25">
      <c r="A47" s="12">
        <v>13</v>
      </c>
      <c r="B47" s="29" t="s">
        <v>30</v>
      </c>
      <c r="C47" s="36">
        <f t="shared" si="3"/>
        <v>0.020879629629629626</v>
      </c>
      <c r="D47" s="10">
        <f t="shared" si="4"/>
        <v>54</v>
      </c>
      <c r="E47" s="17">
        <v>6</v>
      </c>
      <c r="F47" s="73"/>
      <c r="G47" s="12">
        <v>45</v>
      </c>
      <c r="H47" s="26" t="s">
        <v>31</v>
      </c>
      <c r="I47" s="84">
        <v>0.02045138888888889</v>
      </c>
      <c r="J47" s="80">
        <v>58</v>
      </c>
      <c r="K47" s="53">
        <f t="shared" si="5"/>
        <v>0.006597222222222222</v>
      </c>
    </row>
    <row r="48" spans="1:11" ht="11.25">
      <c r="A48" s="12">
        <v>14</v>
      </c>
      <c r="B48" s="26" t="s">
        <v>77</v>
      </c>
      <c r="C48" s="36">
        <f t="shared" si="3"/>
        <v>0.021608796296296296</v>
      </c>
      <c r="D48" s="10">
        <f t="shared" si="4"/>
        <v>52</v>
      </c>
      <c r="E48" s="17">
        <v>6</v>
      </c>
      <c r="F48" s="73"/>
      <c r="G48" s="12">
        <v>46</v>
      </c>
      <c r="H48" s="26" t="s">
        <v>126</v>
      </c>
      <c r="I48" s="84">
        <v>0.02065972222222222</v>
      </c>
      <c r="J48" s="80">
        <v>57</v>
      </c>
      <c r="K48" s="53">
        <f t="shared" si="5"/>
        <v>0.006664426523297491</v>
      </c>
    </row>
    <row r="49" spans="1:11" ht="11.25">
      <c r="A49" s="6">
        <v>15</v>
      </c>
      <c r="B49" s="34" t="s">
        <v>18</v>
      </c>
      <c r="C49" s="37">
        <f t="shared" si="3"/>
        <v>0.024733796296296295</v>
      </c>
      <c r="D49" s="55">
        <f t="shared" si="4"/>
        <v>47</v>
      </c>
      <c r="E49" s="18">
        <v>6</v>
      </c>
      <c r="F49" s="72"/>
      <c r="G49" s="12">
        <v>47</v>
      </c>
      <c r="H49" s="26" t="s">
        <v>132</v>
      </c>
      <c r="I49" s="84">
        <v>0.020671296296296295</v>
      </c>
      <c r="J49" s="80">
        <v>56</v>
      </c>
      <c r="K49" s="53">
        <f t="shared" si="5"/>
        <v>0.00666816009557945</v>
      </c>
    </row>
    <row r="50" spans="1:11" ht="11.25">
      <c r="A50" s="11">
        <v>1</v>
      </c>
      <c r="B50" s="45" t="s">
        <v>97</v>
      </c>
      <c r="C50" s="35">
        <f t="shared" si="3"/>
        <v>0.01832175925925926</v>
      </c>
      <c r="D50" s="13">
        <f t="shared" si="4"/>
        <v>66</v>
      </c>
      <c r="E50" s="57">
        <v>7</v>
      </c>
      <c r="F50" s="74"/>
      <c r="G50" s="12">
        <v>48</v>
      </c>
      <c r="H50" s="26" t="s">
        <v>127</v>
      </c>
      <c r="I50" s="84">
        <v>0.020682870370370372</v>
      </c>
      <c r="J50" s="80">
        <v>55</v>
      </c>
      <c r="K50" s="53">
        <f t="shared" si="5"/>
        <v>0.00667189366786141</v>
      </c>
    </row>
    <row r="51" spans="1:11" ht="11.25">
      <c r="A51" s="12">
        <v>2</v>
      </c>
      <c r="B51" s="26" t="s">
        <v>31</v>
      </c>
      <c r="C51" s="36">
        <f t="shared" si="3"/>
        <v>0.02045138888888889</v>
      </c>
      <c r="D51" s="10">
        <f t="shared" si="4"/>
        <v>58</v>
      </c>
      <c r="E51" s="17">
        <v>7</v>
      </c>
      <c r="F51" s="74"/>
      <c r="G51" s="12">
        <v>49</v>
      </c>
      <c r="H51" s="29" t="s">
        <v>30</v>
      </c>
      <c r="I51" s="84">
        <v>0.020879629629629626</v>
      </c>
      <c r="J51" s="80">
        <v>54</v>
      </c>
      <c r="K51" s="53">
        <f t="shared" si="5"/>
        <v>0.006735364396654718</v>
      </c>
    </row>
    <row r="52" spans="1:11" ht="11.25">
      <c r="A52" s="12">
        <v>3</v>
      </c>
      <c r="B52" s="26" t="s">
        <v>38</v>
      </c>
      <c r="C52" s="36">
        <f t="shared" si="3"/>
        <v>0.020949074074074075</v>
      </c>
      <c r="D52" s="10">
        <f t="shared" si="4"/>
        <v>53</v>
      </c>
      <c r="E52" s="17">
        <v>7</v>
      </c>
      <c r="F52" s="67"/>
      <c r="G52" s="12">
        <v>50</v>
      </c>
      <c r="H52" s="26" t="s">
        <v>38</v>
      </c>
      <c r="I52" s="84">
        <v>0.020949074074074075</v>
      </c>
      <c r="J52" s="80">
        <v>53</v>
      </c>
      <c r="K52" s="53">
        <f t="shared" si="5"/>
        <v>0.006757765830346475</v>
      </c>
    </row>
    <row r="53" spans="1:11" ht="11.25">
      <c r="A53" s="6">
        <v>4</v>
      </c>
      <c r="B53" s="30" t="s">
        <v>41</v>
      </c>
      <c r="C53" s="37">
        <f t="shared" si="3"/>
        <v>0.023032407407407404</v>
      </c>
      <c r="D53" s="55">
        <f t="shared" si="4"/>
        <v>51</v>
      </c>
      <c r="E53" s="18">
        <v>7</v>
      </c>
      <c r="F53" s="67"/>
      <c r="G53" s="12">
        <v>51</v>
      </c>
      <c r="H53" s="26" t="s">
        <v>77</v>
      </c>
      <c r="I53" s="84">
        <v>0.021608796296296296</v>
      </c>
      <c r="J53" s="80">
        <v>52</v>
      </c>
      <c r="K53" s="53">
        <f t="shared" si="5"/>
        <v>0.0069705794504181596</v>
      </c>
    </row>
    <row r="54" spans="1:11" ht="11.25">
      <c r="A54" s="12">
        <v>1</v>
      </c>
      <c r="B54" s="26" t="s">
        <v>32</v>
      </c>
      <c r="C54" s="36">
        <f t="shared" si="3"/>
        <v>0.023136574074074077</v>
      </c>
      <c r="D54" s="10">
        <f t="shared" si="4"/>
        <v>50</v>
      </c>
      <c r="E54" s="17">
        <v>8</v>
      </c>
      <c r="F54" s="67"/>
      <c r="G54" s="12">
        <v>52</v>
      </c>
      <c r="H54" s="29" t="s">
        <v>41</v>
      </c>
      <c r="I54" s="84">
        <v>0.023032407407407404</v>
      </c>
      <c r="J54" s="80">
        <v>51</v>
      </c>
      <c r="K54" s="53">
        <f t="shared" si="5"/>
        <v>0.007429808841099162</v>
      </c>
    </row>
    <row r="55" spans="1:11" ht="11.25">
      <c r="A55" s="12">
        <v>2</v>
      </c>
      <c r="B55" s="26" t="s">
        <v>39</v>
      </c>
      <c r="C55" s="36">
        <f t="shared" si="3"/>
        <v>0.023229166666666665</v>
      </c>
      <c r="D55" s="10">
        <f t="shared" si="4"/>
        <v>49</v>
      </c>
      <c r="E55" s="17">
        <v>8</v>
      </c>
      <c r="F55" s="67"/>
      <c r="G55" s="12">
        <v>53</v>
      </c>
      <c r="H55" s="26" t="s">
        <v>32</v>
      </c>
      <c r="I55" s="84">
        <v>0.023136574074074077</v>
      </c>
      <c r="J55" s="80">
        <v>50</v>
      </c>
      <c r="K55" s="53">
        <f t="shared" si="5"/>
        <v>0.007463410991636799</v>
      </c>
    </row>
    <row r="56" spans="1:11" ht="11.25">
      <c r="A56" s="12">
        <v>3</v>
      </c>
      <c r="B56" s="26" t="s">
        <v>56</v>
      </c>
      <c r="C56" s="36">
        <f>VLOOKUP($B56,$H$2:$J$59,2,FALSE)</f>
        <v>0.024675925925925924</v>
      </c>
      <c r="D56" s="10">
        <f>VLOOKUP($B56,$H$2:$J$59,3,FALSE)</f>
        <v>48</v>
      </c>
      <c r="E56" s="17">
        <v>8</v>
      </c>
      <c r="F56" s="65"/>
      <c r="G56" s="12">
        <v>54</v>
      </c>
      <c r="H56" s="26" t="s">
        <v>39</v>
      </c>
      <c r="I56" s="84">
        <v>0.023229166666666665</v>
      </c>
      <c r="J56" s="80">
        <v>49</v>
      </c>
      <c r="K56" s="53">
        <f t="shared" si="5"/>
        <v>0.007493279569892473</v>
      </c>
    </row>
    <row r="57" spans="1:11" ht="11.25">
      <c r="A57" s="6"/>
      <c r="B57" s="93"/>
      <c r="C57" s="37"/>
      <c r="D57" s="55"/>
      <c r="E57" s="18"/>
      <c r="F57" s="67"/>
      <c r="G57" s="12">
        <v>55</v>
      </c>
      <c r="H57" s="26" t="s">
        <v>128</v>
      </c>
      <c r="I57" s="84">
        <v>0.023935185185185184</v>
      </c>
      <c r="J57" s="80" t="s">
        <v>131</v>
      </c>
      <c r="K57" s="53">
        <f t="shared" si="5"/>
        <v>0.0077210274790919945</v>
      </c>
    </row>
    <row r="58" spans="6:11" ht="11.25">
      <c r="F58" s="67"/>
      <c r="G58" s="12">
        <v>56</v>
      </c>
      <c r="H58" s="26" t="s">
        <v>56</v>
      </c>
      <c r="I58" s="84">
        <v>0.024675925925925924</v>
      </c>
      <c r="J58" s="80">
        <v>48</v>
      </c>
      <c r="K58" s="53">
        <f t="shared" si="5"/>
        <v>0.007959976105137394</v>
      </c>
    </row>
    <row r="59" spans="7:11" ht="11.25">
      <c r="G59" s="6">
        <v>57</v>
      </c>
      <c r="H59" s="34" t="s">
        <v>18</v>
      </c>
      <c r="I59" s="117">
        <v>0.024733796296296295</v>
      </c>
      <c r="J59" s="184">
        <v>47</v>
      </c>
      <c r="K59" s="54">
        <f t="shared" si="5"/>
        <v>0.007978643966547192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3"/>
  <sheetViews>
    <sheetView showGridLines="0" zoomScalePageLayoutView="0" workbookViewId="0" topLeftCell="A7">
      <selection activeCell="A1" sqref="A1:I1"/>
    </sheetView>
  </sheetViews>
  <sheetFormatPr defaultColWidth="13.57421875" defaultRowHeight="10.5" customHeight="1"/>
  <cols>
    <col min="1" max="1" width="4.421875" style="126" customWidth="1"/>
    <col min="2" max="2" width="19.57421875" style="128" bestFit="1" customWidth="1"/>
    <col min="3" max="3" width="7.8515625" style="142" bestFit="1" customWidth="1"/>
    <col min="4" max="4" width="6.140625" style="126" bestFit="1" customWidth="1"/>
    <col min="5" max="5" width="4.421875" style="143" bestFit="1" customWidth="1"/>
    <col min="6" max="6" width="4.140625" style="126" bestFit="1" customWidth="1"/>
    <col min="7" max="7" width="19.57421875" style="128" bestFit="1" customWidth="1"/>
    <col min="8" max="8" width="8.57421875" style="227" customWidth="1"/>
    <col min="9" max="9" width="6.140625" style="126" bestFit="1" customWidth="1"/>
    <col min="10" max="10" width="7.8515625" style="145" bestFit="1" customWidth="1"/>
    <col min="11" max="11" width="17.7109375" style="59" customWidth="1"/>
    <col min="12" max="16384" width="13.57421875" style="128" customWidth="1"/>
  </cols>
  <sheetData>
    <row r="1" spans="1:10" s="124" customFormat="1" ht="18.75" customHeight="1">
      <c r="A1" s="345" t="s">
        <v>142</v>
      </c>
      <c r="B1" s="346"/>
      <c r="C1" s="346"/>
      <c r="D1" s="346"/>
      <c r="E1" s="346"/>
      <c r="F1" s="346"/>
      <c r="G1" s="346"/>
      <c r="H1" s="346"/>
      <c r="I1" s="346"/>
      <c r="J1" s="208">
        <v>4.9</v>
      </c>
    </row>
    <row r="2" spans="1:11" s="126" customFormat="1" ht="12.75">
      <c r="A2" s="157" t="s">
        <v>5</v>
      </c>
      <c r="B2" s="157" t="s">
        <v>7</v>
      </c>
      <c r="C2" s="158" t="s">
        <v>0</v>
      </c>
      <c r="D2" s="159" t="s">
        <v>1</v>
      </c>
      <c r="E2" s="160" t="s">
        <v>19</v>
      </c>
      <c r="F2" s="159" t="s">
        <v>5</v>
      </c>
      <c r="G2" s="125" t="s">
        <v>6</v>
      </c>
      <c r="H2" s="209" t="s">
        <v>0</v>
      </c>
      <c r="I2" s="159" t="s">
        <v>1</v>
      </c>
      <c r="J2" s="159" t="s">
        <v>12</v>
      </c>
      <c r="K2" s="210"/>
    </row>
    <row r="3" spans="1:11" ht="12">
      <c r="A3" s="127">
        <v>1</v>
      </c>
      <c r="B3" s="211" t="s">
        <v>134</v>
      </c>
      <c r="C3" s="172">
        <f aca="true" t="shared" si="0" ref="C3:C34">VLOOKUP($B3,$G$2:$H$64,2,FALSE)</f>
        <v>0.021215277777777777</v>
      </c>
      <c r="D3" s="173">
        <f aca="true" t="shared" si="1" ref="D3:D34">VLOOKUP($B3,$G$2:$I$64,3,FALSE)</f>
        <v>100</v>
      </c>
      <c r="E3" s="174">
        <v>1</v>
      </c>
      <c r="F3" s="176">
        <v>1</v>
      </c>
      <c r="G3" s="211" t="s">
        <v>134</v>
      </c>
      <c r="H3" s="212">
        <v>0.021215277777777777</v>
      </c>
      <c r="I3" s="213">
        <v>100</v>
      </c>
      <c r="J3" s="214">
        <f aca="true" t="shared" si="2" ref="J3:J34">H3/J$1</f>
        <v>0.004329648526077097</v>
      </c>
      <c r="K3" s="215"/>
    </row>
    <row r="4" spans="1:11" ht="12">
      <c r="A4" s="129">
        <v>2</v>
      </c>
      <c r="B4" s="47" t="s">
        <v>67</v>
      </c>
      <c r="C4" s="130">
        <f t="shared" si="0"/>
        <v>0.021238425925925924</v>
      </c>
      <c r="D4" s="131">
        <f t="shared" si="1"/>
        <v>99</v>
      </c>
      <c r="E4" s="132">
        <v>1</v>
      </c>
      <c r="F4" s="133">
        <v>2</v>
      </c>
      <c r="G4" s="47" t="s">
        <v>67</v>
      </c>
      <c r="H4" s="206">
        <v>0.021238425925925924</v>
      </c>
      <c r="I4" s="216">
        <v>99</v>
      </c>
      <c r="J4" s="217">
        <f t="shared" si="2"/>
        <v>0.004334372637944066</v>
      </c>
      <c r="K4" s="215"/>
    </row>
    <row r="5" spans="1:11" ht="12">
      <c r="A5" s="129">
        <v>3</v>
      </c>
      <c r="B5" s="96" t="s">
        <v>96</v>
      </c>
      <c r="C5" s="130">
        <f t="shared" si="0"/>
        <v>0.021331018518518517</v>
      </c>
      <c r="D5" s="131">
        <f t="shared" si="1"/>
        <v>98</v>
      </c>
      <c r="E5" s="132">
        <v>1</v>
      </c>
      <c r="F5" s="133">
        <v>3</v>
      </c>
      <c r="G5" s="96" t="s">
        <v>96</v>
      </c>
      <c r="H5" s="206">
        <v>0.021331018518518517</v>
      </c>
      <c r="I5" s="216">
        <v>98</v>
      </c>
      <c r="J5" s="217">
        <f t="shared" si="2"/>
        <v>0.004353269085411942</v>
      </c>
      <c r="K5" s="215"/>
    </row>
    <row r="6" spans="1:11" ht="12">
      <c r="A6" s="129">
        <v>4</v>
      </c>
      <c r="B6" s="47" t="s">
        <v>72</v>
      </c>
      <c r="C6" s="130">
        <f t="shared" si="0"/>
        <v>0.02162037037037037</v>
      </c>
      <c r="D6" s="131">
        <f t="shared" si="1"/>
        <v>97</v>
      </c>
      <c r="E6" s="132">
        <v>1</v>
      </c>
      <c r="F6" s="133">
        <v>4</v>
      </c>
      <c r="G6" s="47" t="s">
        <v>72</v>
      </c>
      <c r="H6" s="206">
        <v>0.02162037037037037</v>
      </c>
      <c r="I6" s="216">
        <v>97</v>
      </c>
      <c r="J6" s="217">
        <f t="shared" si="2"/>
        <v>0.004412320483749055</v>
      </c>
      <c r="K6" s="215"/>
    </row>
    <row r="7" spans="1:11" ht="12">
      <c r="A7" s="129">
        <v>5</v>
      </c>
      <c r="B7" s="47" t="s">
        <v>44</v>
      </c>
      <c r="C7" s="130">
        <f t="shared" si="0"/>
        <v>0.02185185185185185</v>
      </c>
      <c r="D7" s="131">
        <f t="shared" si="1"/>
        <v>96</v>
      </c>
      <c r="E7" s="132">
        <v>1</v>
      </c>
      <c r="F7" s="133">
        <v>5</v>
      </c>
      <c r="G7" s="47" t="s">
        <v>44</v>
      </c>
      <c r="H7" s="206">
        <v>0.02185185185185185</v>
      </c>
      <c r="I7" s="216">
        <v>96</v>
      </c>
      <c r="J7" s="217">
        <f t="shared" si="2"/>
        <v>0.004459561602418745</v>
      </c>
      <c r="K7" s="215"/>
    </row>
    <row r="8" spans="1:11" ht="12">
      <c r="A8" s="218">
        <v>6</v>
      </c>
      <c r="B8" s="139" t="s">
        <v>23</v>
      </c>
      <c r="C8" s="137">
        <f t="shared" si="0"/>
        <v>0.0221875</v>
      </c>
      <c r="D8" s="138">
        <f t="shared" si="1"/>
        <v>95</v>
      </c>
      <c r="E8" s="175">
        <v>1</v>
      </c>
      <c r="F8" s="133">
        <v>6</v>
      </c>
      <c r="G8" s="96" t="s">
        <v>23</v>
      </c>
      <c r="H8" s="206">
        <v>0.0221875</v>
      </c>
      <c r="I8" s="216">
        <v>95</v>
      </c>
      <c r="J8" s="217">
        <f t="shared" si="2"/>
        <v>0.004528061224489796</v>
      </c>
      <c r="K8" s="215"/>
    </row>
    <row r="9" spans="1:11" ht="12">
      <c r="A9" s="127">
        <v>1</v>
      </c>
      <c r="B9" s="81" t="s">
        <v>61</v>
      </c>
      <c r="C9" s="172">
        <f t="shared" si="0"/>
        <v>0.022743055555555555</v>
      </c>
      <c r="D9" s="173">
        <f t="shared" si="1"/>
        <v>94</v>
      </c>
      <c r="E9" s="174">
        <v>2</v>
      </c>
      <c r="F9" s="133">
        <v>7</v>
      </c>
      <c r="G9" s="47" t="s">
        <v>61</v>
      </c>
      <c r="H9" s="206">
        <v>0.022743055555555555</v>
      </c>
      <c r="I9" s="216">
        <v>94</v>
      </c>
      <c r="J9" s="217">
        <f t="shared" si="2"/>
        <v>0.0046414399092970515</v>
      </c>
      <c r="K9" s="215"/>
    </row>
    <row r="10" spans="1:11" ht="12">
      <c r="A10" s="133">
        <v>2</v>
      </c>
      <c r="B10" s="96" t="s">
        <v>90</v>
      </c>
      <c r="C10" s="130">
        <f t="shared" si="0"/>
        <v>0.02420138888888889</v>
      </c>
      <c r="D10" s="131">
        <f t="shared" si="1"/>
        <v>89</v>
      </c>
      <c r="E10" s="132">
        <v>2</v>
      </c>
      <c r="F10" s="133">
        <v>8</v>
      </c>
      <c r="G10" s="47" t="s">
        <v>99</v>
      </c>
      <c r="H10" s="206">
        <v>0.023298611111111114</v>
      </c>
      <c r="I10" s="216">
        <v>93</v>
      </c>
      <c r="J10" s="217">
        <f t="shared" si="2"/>
        <v>0.004754818594104308</v>
      </c>
      <c r="K10" s="215"/>
    </row>
    <row r="11" spans="1:11" ht="12">
      <c r="A11" s="133">
        <v>3</v>
      </c>
      <c r="B11" s="96" t="s">
        <v>20</v>
      </c>
      <c r="C11" s="130">
        <f t="shared" si="0"/>
        <v>0.024548611111111115</v>
      </c>
      <c r="D11" s="131">
        <f t="shared" si="1"/>
        <v>88</v>
      </c>
      <c r="E11" s="132">
        <v>2</v>
      </c>
      <c r="F11" s="133">
        <v>9</v>
      </c>
      <c r="G11" s="96" t="s">
        <v>108</v>
      </c>
      <c r="H11" s="206">
        <v>0.023310185185185187</v>
      </c>
      <c r="I11" s="216">
        <v>92</v>
      </c>
      <c r="J11" s="217">
        <f t="shared" si="2"/>
        <v>0.004757180650037793</v>
      </c>
      <c r="K11" s="215"/>
    </row>
    <row r="12" spans="1:11" ht="12">
      <c r="A12" s="133">
        <v>4</v>
      </c>
      <c r="B12" s="96" t="s">
        <v>124</v>
      </c>
      <c r="C12" s="130">
        <f t="shared" si="0"/>
        <v>0.025578703703703704</v>
      </c>
      <c r="D12" s="131">
        <f t="shared" si="1"/>
        <v>86</v>
      </c>
      <c r="E12" s="132">
        <v>2</v>
      </c>
      <c r="F12" s="133">
        <v>10</v>
      </c>
      <c r="G12" s="96" t="s">
        <v>135</v>
      </c>
      <c r="H12" s="206">
        <v>0.023449074074074074</v>
      </c>
      <c r="I12" s="216">
        <v>91</v>
      </c>
      <c r="J12" s="217">
        <f t="shared" si="2"/>
        <v>0.004785525321239607</v>
      </c>
      <c r="K12" s="215"/>
    </row>
    <row r="13" spans="1:11" ht="12">
      <c r="A13" s="136">
        <v>5</v>
      </c>
      <c r="B13" s="79" t="s">
        <v>21</v>
      </c>
      <c r="C13" s="137">
        <f t="shared" si="0"/>
        <v>0.025717592592592594</v>
      </c>
      <c r="D13" s="138">
        <f t="shared" si="1"/>
        <v>85</v>
      </c>
      <c r="E13" s="175">
        <v>2</v>
      </c>
      <c r="F13" s="133">
        <v>11</v>
      </c>
      <c r="G13" s="47" t="s">
        <v>74</v>
      </c>
      <c r="H13" s="206">
        <v>0.02409722222222222</v>
      </c>
      <c r="I13" s="216">
        <v>90</v>
      </c>
      <c r="J13" s="217">
        <f t="shared" si="2"/>
        <v>0.004917800453514739</v>
      </c>
      <c r="K13" s="215"/>
    </row>
    <row r="14" spans="1:11" ht="12">
      <c r="A14" s="176">
        <v>1</v>
      </c>
      <c r="B14" s="81" t="s">
        <v>99</v>
      </c>
      <c r="C14" s="172">
        <f t="shared" si="0"/>
        <v>0.023298611111111114</v>
      </c>
      <c r="D14" s="173">
        <f t="shared" si="1"/>
        <v>93</v>
      </c>
      <c r="E14" s="174">
        <v>3</v>
      </c>
      <c r="F14" s="133">
        <v>12</v>
      </c>
      <c r="G14" s="96" t="s">
        <v>90</v>
      </c>
      <c r="H14" s="206">
        <v>0.02420138888888889</v>
      </c>
      <c r="I14" s="216">
        <v>89</v>
      </c>
      <c r="J14" s="217">
        <f t="shared" si="2"/>
        <v>0.0049390589569161</v>
      </c>
      <c r="K14" s="215"/>
    </row>
    <row r="15" spans="1:11" ht="12">
      <c r="A15" s="133">
        <v>2</v>
      </c>
      <c r="B15" s="96" t="s">
        <v>108</v>
      </c>
      <c r="C15" s="130">
        <f t="shared" si="0"/>
        <v>0.023310185185185187</v>
      </c>
      <c r="D15" s="131">
        <f t="shared" si="1"/>
        <v>92</v>
      </c>
      <c r="E15" s="132">
        <v>3</v>
      </c>
      <c r="F15" s="133">
        <v>13</v>
      </c>
      <c r="G15" s="96" t="s">
        <v>20</v>
      </c>
      <c r="H15" s="206">
        <v>0.024548611111111115</v>
      </c>
      <c r="I15" s="216">
        <v>88</v>
      </c>
      <c r="J15" s="217">
        <f t="shared" si="2"/>
        <v>0.005009920634920635</v>
      </c>
      <c r="K15" s="215"/>
    </row>
    <row r="16" spans="1:11" ht="12">
      <c r="A16" s="133">
        <v>3</v>
      </c>
      <c r="B16" s="47" t="s">
        <v>135</v>
      </c>
      <c r="C16" s="130">
        <f t="shared" si="0"/>
        <v>0.023449074074074074</v>
      </c>
      <c r="D16" s="131">
        <f t="shared" si="1"/>
        <v>91</v>
      </c>
      <c r="E16" s="132">
        <v>3</v>
      </c>
      <c r="F16" s="133">
        <v>14</v>
      </c>
      <c r="G16" s="96" t="s">
        <v>36</v>
      </c>
      <c r="H16" s="206">
        <v>0.025509259259259263</v>
      </c>
      <c r="I16" s="216">
        <v>87</v>
      </c>
      <c r="J16" s="217">
        <f t="shared" si="2"/>
        <v>0.005205971277399849</v>
      </c>
      <c r="K16" s="215"/>
    </row>
    <row r="17" spans="1:11" ht="12">
      <c r="A17" s="133">
        <v>4</v>
      </c>
      <c r="B17" s="47" t="s">
        <v>74</v>
      </c>
      <c r="C17" s="130">
        <f t="shared" si="0"/>
        <v>0.02409722222222222</v>
      </c>
      <c r="D17" s="131">
        <f t="shared" si="1"/>
        <v>90</v>
      </c>
      <c r="E17" s="132">
        <v>3</v>
      </c>
      <c r="F17" s="133">
        <v>15</v>
      </c>
      <c r="G17" s="96" t="s">
        <v>124</v>
      </c>
      <c r="H17" s="206">
        <v>0.025578703703703704</v>
      </c>
      <c r="I17" s="216">
        <v>86</v>
      </c>
      <c r="J17" s="217">
        <f t="shared" si="2"/>
        <v>0.005220143613000755</v>
      </c>
      <c r="K17" s="215"/>
    </row>
    <row r="18" spans="1:11" ht="12">
      <c r="A18" s="133">
        <v>5</v>
      </c>
      <c r="B18" s="96" t="s">
        <v>36</v>
      </c>
      <c r="C18" s="130">
        <f t="shared" si="0"/>
        <v>0.025509259259259263</v>
      </c>
      <c r="D18" s="131">
        <f t="shared" si="1"/>
        <v>87</v>
      </c>
      <c r="E18" s="132">
        <v>3</v>
      </c>
      <c r="F18" s="133">
        <v>16</v>
      </c>
      <c r="G18" s="47" t="s">
        <v>21</v>
      </c>
      <c r="H18" s="206">
        <v>0.025717592592592594</v>
      </c>
      <c r="I18" s="216">
        <v>85</v>
      </c>
      <c r="J18" s="217">
        <f t="shared" si="2"/>
        <v>0.005248488284202569</v>
      </c>
      <c r="K18" s="215"/>
    </row>
    <row r="19" spans="1:11" ht="12">
      <c r="A19" s="133">
        <v>6</v>
      </c>
      <c r="B19" s="47" t="s">
        <v>64</v>
      </c>
      <c r="C19" s="130">
        <f t="shared" si="0"/>
        <v>0.026539351851851852</v>
      </c>
      <c r="D19" s="131">
        <f t="shared" si="1"/>
        <v>82</v>
      </c>
      <c r="E19" s="132">
        <v>3</v>
      </c>
      <c r="F19" s="133">
        <v>17</v>
      </c>
      <c r="G19" s="96" t="s">
        <v>95</v>
      </c>
      <c r="H19" s="206">
        <v>0.02621527777777778</v>
      </c>
      <c r="I19" s="216">
        <v>84</v>
      </c>
      <c r="J19" s="217">
        <f t="shared" si="2"/>
        <v>0.005350056689342403</v>
      </c>
      <c r="K19" s="215"/>
    </row>
    <row r="20" spans="1:11" ht="12">
      <c r="A20" s="133">
        <v>7</v>
      </c>
      <c r="B20" s="96" t="s">
        <v>79</v>
      </c>
      <c r="C20" s="130">
        <f t="shared" si="0"/>
        <v>0.02789351851851852</v>
      </c>
      <c r="D20" s="131">
        <f t="shared" si="1"/>
        <v>76</v>
      </c>
      <c r="E20" s="132">
        <v>3</v>
      </c>
      <c r="F20" s="133">
        <v>18</v>
      </c>
      <c r="G20" s="47" t="s">
        <v>43</v>
      </c>
      <c r="H20" s="206">
        <v>0.026400462962962962</v>
      </c>
      <c r="I20" s="216">
        <v>83</v>
      </c>
      <c r="J20" s="217">
        <f t="shared" si="2"/>
        <v>0.0053878495842781555</v>
      </c>
      <c r="K20" s="215"/>
    </row>
    <row r="21" spans="1:11" ht="12">
      <c r="A21" s="133">
        <v>8</v>
      </c>
      <c r="B21" s="96" t="s">
        <v>14</v>
      </c>
      <c r="C21" s="130">
        <f t="shared" si="0"/>
        <v>0.028113425925925927</v>
      </c>
      <c r="D21" s="131">
        <f t="shared" si="1"/>
        <v>75</v>
      </c>
      <c r="E21" s="132">
        <v>3</v>
      </c>
      <c r="F21" s="133">
        <v>19</v>
      </c>
      <c r="G21" s="47" t="s">
        <v>64</v>
      </c>
      <c r="H21" s="206">
        <v>0.026539351851851852</v>
      </c>
      <c r="I21" s="216">
        <v>82</v>
      </c>
      <c r="J21" s="217">
        <f t="shared" si="2"/>
        <v>0.00541619425547997</v>
      </c>
      <c r="K21" s="215"/>
    </row>
    <row r="22" spans="1:11" ht="12">
      <c r="A22" s="136">
        <v>9</v>
      </c>
      <c r="B22" s="79" t="s">
        <v>120</v>
      </c>
      <c r="C22" s="137">
        <f t="shared" si="0"/>
        <v>0.028564814814814817</v>
      </c>
      <c r="D22" s="138">
        <f t="shared" si="1"/>
        <v>74</v>
      </c>
      <c r="E22" s="141">
        <v>3</v>
      </c>
      <c r="F22" s="133">
        <v>20</v>
      </c>
      <c r="G22" s="96" t="s">
        <v>87</v>
      </c>
      <c r="H22" s="206">
        <v>0.026655092592592595</v>
      </c>
      <c r="I22" s="216">
        <v>81</v>
      </c>
      <c r="J22" s="217">
        <f t="shared" si="2"/>
        <v>0.005439814814814815</v>
      </c>
      <c r="K22" s="215"/>
    </row>
    <row r="23" spans="1:11" ht="12">
      <c r="A23" s="176">
        <v>1</v>
      </c>
      <c r="B23" s="171" t="s">
        <v>95</v>
      </c>
      <c r="C23" s="172">
        <f t="shared" si="0"/>
        <v>0.02621527777777778</v>
      </c>
      <c r="D23" s="173">
        <f t="shared" si="1"/>
        <v>84</v>
      </c>
      <c r="E23" s="177">
        <v>4</v>
      </c>
      <c r="F23" s="133">
        <v>21</v>
      </c>
      <c r="G23" s="47" t="s">
        <v>86</v>
      </c>
      <c r="H23" s="206">
        <v>0.02673611111111111</v>
      </c>
      <c r="I23" s="216">
        <v>80</v>
      </c>
      <c r="J23" s="217">
        <f t="shared" si="2"/>
        <v>0.005456349206349206</v>
      </c>
      <c r="K23" s="215"/>
    </row>
    <row r="24" spans="1:11" ht="12">
      <c r="A24" s="133">
        <v>2</v>
      </c>
      <c r="B24" s="47" t="s">
        <v>43</v>
      </c>
      <c r="C24" s="130">
        <f t="shared" si="0"/>
        <v>0.026400462962962962</v>
      </c>
      <c r="D24" s="131">
        <f t="shared" si="1"/>
        <v>83</v>
      </c>
      <c r="E24" s="140">
        <v>4</v>
      </c>
      <c r="F24" s="133">
        <v>22</v>
      </c>
      <c r="G24" s="96" t="s">
        <v>15</v>
      </c>
      <c r="H24" s="206">
        <v>0.026770833333333334</v>
      </c>
      <c r="I24" s="216">
        <v>79</v>
      </c>
      <c r="J24" s="217">
        <f t="shared" si="2"/>
        <v>0.00546343537414966</v>
      </c>
      <c r="K24" s="215"/>
    </row>
    <row r="25" spans="1:11" ht="12">
      <c r="A25" s="133">
        <v>3</v>
      </c>
      <c r="B25" s="96" t="s">
        <v>87</v>
      </c>
      <c r="C25" s="130">
        <f t="shared" si="0"/>
        <v>0.026655092592592595</v>
      </c>
      <c r="D25" s="131">
        <f t="shared" si="1"/>
        <v>81</v>
      </c>
      <c r="E25" s="140">
        <v>4</v>
      </c>
      <c r="F25" s="133">
        <v>23</v>
      </c>
      <c r="G25" s="96" t="s">
        <v>25</v>
      </c>
      <c r="H25" s="206">
        <v>0.02689814814814815</v>
      </c>
      <c r="I25" s="216">
        <v>78</v>
      </c>
      <c r="J25" s="217">
        <f t="shared" si="2"/>
        <v>0.005489417989417989</v>
      </c>
      <c r="K25" s="215"/>
    </row>
    <row r="26" spans="1:11" ht="12">
      <c r="A26" s="133">
        <v>4</v>
      </c>
      <c r="B26" s="47" t="s">
        <v>86</v>
      </c>
      <c r="C26" s="130">
        <f t="shared" si="0"/>
        <v>0.02673611111111111</v>
      </c>
      <c r="D26" s="131">
        <f t="shared" si="1"/>
        <v>80</v>
      </c>
      <c r="E26" s="140">
        <v>4</v>
      </c>
      <c r="F26" s="133">
        <v>24</v>
      </c>
      <c r="G26" s="96" t="s">
        <v>136</v>
      </c>
      <c r="H26" s="206">
        <v>0.027037037037037037</v>
      </c>
      <c r="I26" s="216" t="s">
        <v>131</v>
      </c>
      <c r="J26" s="217">
        <f t="shared" si="2"/>
        <v>0.005517762660619803</v>
      </c>
      <c r="K26" s="215"/>
    </row>
    <row r="27" spans="1:11" ht="12">
      <c r="A27" s="133">
        <v>5</v>
      </c>
      <c r="B27" s="96" t="s">
        <v>15</v>
      </c>
      <c r="C27" s="130">
        <f t="shared" si="0"/>
        <v>0.026770833333333334</v>
      </c>
      <c r="D27" s="131">
        <f t="shared" si="1"/>
        <v>79</v>
      </c>
      <c r="E27" s="140">
        <v>4</v>
      </c>
      <c r="F27" s="133">
        <v>25</v>
      </c>
      <c r="G27" s="47" t="s">
        <v>24</v>
      </c>
      <c r="H27" s="206">
        <v>0.027141203703703706</v>
      </c>
      <c r="I27" s="216">
        <v>77</v>
      </c>
      <c r="J27" s="217">
        <f t="shared" si="2"/>
        <v>0.005539021164021164</v>
      </c>
      <c r="K27" s="215"/>
    </row>
    <row r="28" spans="1:11" ht="12">
      <c r="A28" s="133">
        <v>6</v>
      </c>
      <c r="B28" s="96" t="s">
        <v>25</v>
      </c>
      <c r="C28" s="130">
        <f t="shared" si="0"/>
        <v>0.02689814814814815</v>
      </c>
      <c r="D28" s="131">
        <f t="shared" si="1"/>
        <v>78</v>
      </c>
      <c r="E28" s="140">
        <v>4</v>
      </c>
      <c r="F28" s="133">
        <v>26</v>
      </c>
      <c r="G28" s="96" t="s">
        <v>79</v>
      </c>
      <c r="H28" s="206">
        <v>0.02789351851851852</v>
      </c>
      <c r="I28" s="216">
        <v>76</v>
      </c>
      <c r="J28" s="217">
        <f t="shared" si="2"/>
        <v>0.005692554799697657</v>
      </c>
      <c r="K28" s="215"/>
    </row>
    <row r="29" spans="1:11" ht="12">
      <c r="A29" s="129">
        <v>7</v>
      </c>
      <c r="B29" s="47" t="s">
        <v>24</v>
      </c>
      <c r="C29" s="130">
        <f t="shared" si="0"/>
        <v>0.027141203703703706</v>
      </c>
      <c r="D29" s="131">
        <f t="shared" si="1"/>
        <v>77</v>
      </c>
      <c r="E29" s="140">
        <v>4</v>
      </c>
      <c r="F29" s="133">
        <v>27</v>
      </c>
      <c r="G29" s="96" t="s">
        <v>14</v>
      </c>
      <c r="H29" s="206">
        <v>0.028113425925925927</v>
      </c>
      <c r="I29" s="216">
        <v>75</v>
      </c>
      <c r="J29" s="217">
        <f t="shared" si="2"/>
        <v>0.005737433862433862</v>
      </c>
      <c r="K29" s="215"/>
    </row>
    <row r="30" spans="1:11" ht="12">
      <c r="A30" s="133">
        <v>8</v>
      </c>
      <c r="B30" s="96" t="s">
        <v>94</v>
      </c>
      <c r="C30" s="130">
        <f t="shared" si="0"/>
        <v>0.028923611111111112</v>
      </c>
      <c r="D30" s="131">
        <f t="shared" si="1"/>
        <v>73</v>
      </c>
      <c r="E30" s="140">
        <v>4</v>
      </c>
      <c r="F30" s="133">
        <v>28</v>
      </c>
      <c r="G30" s="47" t="s">
        <v>120</v>
      </c>
      <c r="H30" s="206">
        <v>0.028564814814814817</v>
      </c>
      <c r="I30" s="216">
        <v>74</v>
      </c>
      <c r="J30" s="217">
        <f t="shared" si="2"/>
        <v>0.005829554043839758</v>
      </c>
      <c r="K30" s="215"/>
    </row>
    <row r="31" spans="1:11" ht="12">
      <c r="A31" s="136">
        <v>9</v>
      </c>
      <c r="B31" s="139" t="s">
        <v>26</v>
      </c>
      <c r="C31" s="137">
        <f t="shared" si="0"/>
        <v>0.029490740740740738</v>
      </c>
      <c r="D31" s="138">
        <f t="shared" si="1"/>
        <v>71</v>
      </c>
      <c r="E31" s="141">
        <v>4</v>
      </c>
      <c r="F31" s="133">
        <v>29</v>
      </c>
      <c r="G31" s="96" t="s">
        <v>94</v>
      </c>
      <c r="H31" s="206">
        <v>0.028923611111111112</v>
      </c>
      <c r="I31" s="216">
        <v>73</v>
      </c>
      <c r="J31" s="217">
        <f t="shared" si="2"/>
        <v>0.005902777777777778</v>
      </c>
      <c r="K31" s="215"/>
    </row>
    <row r="32" spans="1:11" ht="12">
      <c r="A32" s="176">
        <v>1</v>
      </c>
      <c r="B32" s="81" t="s">
        <v>29</v>
      </c>
      <c r="C32" s="172">
        <f t="shared" si="0"/>
        <v>0.02982638888888889</v>
      </c>
      <c r="D32" s="173">
        <f t="shared" si="1"/>
        <v>70</v>
      </c>
      <c r="E32" s="177">
        <v>5</v>
      </c>
      <c r="F32" s="133">
        <v>30</v>
      </c>
      <c r="G32" s="47" t="s">
        <v>88</v>
      </c>
      <c r="H32" s="206">
        <v>0.029050925925925924</v>
      </c>
      <c r="I32" s="216">
        <v>72</v>
      </c>
      <c r="J32" s="217">
        <f t="shared" si="2"/>
        <v>0.005928760393046107</v>
      </c>
      <c r="K32" s="215"/>
    </row>
    <row r="33" spans="1:10" ht="12">
      <c r="A33" s="129">
        <v>2</v>
      </c>
      <c r="B33" s="47" t="s">
        <v>16</v>
      </c>
      <c r="C33" s="130">
        <f t="shared" si="0"/>
        <v>0.030300925925925926</v>
      </c>
      <c r="D33" s="131">
        <f t="shared" si="1"/>
        <v>69</v>
      </c>
      <c r="E33" s="140">
        <v>5</v>
      </c>
      <c r="F33" s="133">
        <v>31</v>
      </c>
      <c r="G33" s="96" t="s">
        <v>26</v>
      </c>
      <c r="H33" s="206">
        <v>0.029490740740740738</v>
      </c>
      <c r="I33" s="216">
        <v>71</v>
      </c>
      <c r="J33" s="217">
        <f t="shared" si="2"/>
        <v>0.006018518518518518</v>
      </c>
    </row>
    <row r="34" spans="1:10" ht="12">
      <c r="A34" s="129">
        <v>3</v>
      </c>
      <c r="B34" s="96" t="s">
        <v>139</v>
      </c>
      <c r="C34" s="130">
        <f t="shared" si="0"/>
        <v>0.030949074074074077</v>
      </c>
      <c r="D34" s="131">
        <f t="shared" si="1"/>
        <v>68</v>
      </c>
      <c r="E34" s="140">
        <v>5</v>
      </c>
      <c r="F34" s="133">
        <v>32</v>
      </c>
      <c r="G34" s="47" t="s">
        <v>29</v>
      </c>
      <c r="H34" s="206">
        <v>0.02982638888888889</v>
      </c>
      <c r="I34" s="216">
        <v>70</v>
      </c>
      <c r="J34" s="217">
        <f t="shared" si="2"/>
        <v>0.006087018140589568</v>
      </c>
    </row>
    <row r="35" spans="1:10" ht="12">
      <c r="A35" s="133">
        <v>4</v>
      </c>
      <c r="B35" s="47" t="s">
        <v>17</v>
      </c>
      <c r="C35" s="130">
        <f aca="true" t="shared" si="3" ref="C35:C58">VLOOKUP($B35,$G$2:$H$64,2,FALSE)</f>
        <v>0.03107638888888889</v>
      </c>
      <c r="D35" s="131">
        <f aca="true" t="shared" si="4" ref="D35:D58">VLOOKUP($B35,$G$2:$I$64,3,FALSE)</f>
        <v>67</v>
      </c>
      <c r="E35" s="140">
        <v>5</v>
      </c>
      <c r="F35" s="133">
        <v>33</v>
      </c>
      <c r="G35" s="47" t="s">
        <v>16</v>
      </c>
      <c r="H35" s="206">
        <v>0.030300925925925926</v>
      </c>
      <c r="I35" s="216">
        <v>69</v>
      </c>
      <c r="J35" s="217">
        <f aca="true" t="shared" si="5" ref="J35:J54">H35/J$1</f>
        <v>0.006183862433862433</v>
      </c>
    </row>
    <row r="36" spans="1:10" ht="12">
      <c r="A36" s="133">
        <v>5</v>
      </c>
      <c r="B36" s="96" t="s">
        <v>137</v>
      </c>
      <c r="C36" s="130">
        <f t="shared" si="3"/>
        <v>0.03155092592592592</v>
      </c>
      <c r="D36" s="131">
        <f t="shared" si="4"/>
        <v>63</v>
      </c>
      <c r="E36" s="140">
        <v>5</v>
      </c>
      <c r="F36" s="133">
        <v>34</v>
      </c>
      <c r="G36" s="96" t="s">
        <v>139</v>
      </c>
      <c r="H36" s="206">
        <v>0.030949074074074077</v>
      </c>
      <c r="I36" s="216">
        <v>68</v>
      </c>
      <c r="J36" s="217">
        <f t="shared" si="5"/>
        <v>0.006316137566137566</v>
      </c>
    </row>
    <row r="37" spans="1:10" ht="12">
      <c r="A37" s="136">
        <v>6</v>
      </c>
      <c r="B37" s="139" t="s">
        <v>109</v>
      </c>
      <c r="C37" s="137">
        <f t="shared" si="3"/>
        <v>0.03194444444444444</v>
      </c>
      <c r="D37" s="138">
        <f t="shared" si="4"/>
        <v>61</v>
      </c>
      <c r="E37" s="141">
        <v>5</v>
      </c>
      <c r="F37" s="133">
        <v>35</v>
      </c>
      <c r="G37" s="47" t="s">
        <v>17</v>
      </c>
      <c r="H37" s="206">
        <v>0.03107638888888889</v>
      </c>
      <c r="I37" s="216">
        <v>67</v>
      </c>
      <c r="J37" s="217">
        <f t="shared" si="5"/>
        <v>0.006342120181405895</v>
      </c>
    </row>
    <row r="38" spans="1:10" ht="12">
      <c r="A38" s="176">
        <v>1</v>
      </c>
      <c r="B38" s="81" t="s">
        <v>88</v>
      </c>
      <c r="C38" s="172">
        <f t="shared" si="3"/>
        <v>0.029050925925925924</v>
      </c>
      <c r="D38" s="173">
        <f t="shared" si="4"/>
        <v>72</v>
      </c>
      <c r="E38" s="177">
        <v>6</v>
      </c>
      <c r="F38" s="133">
        <v>36</v>
      </c>
      <c r="G38" s="96" t="s">
        <v>107</v>
      </c>
      <c r="H38" s="206">
        <v>0.031226851851851853</v>
      </c>
      <c r="I38" s="216">
        <v>66</v>
      </c>
      <c r="J38" s="217">
        <f t="shared" si="5"/>
        <v>0.006372826908541194</v>
      </c>
    </row>
    <row r="39" spans="1:10" ht="12">
      <c r="A39" s="133">
        <v>2</v>
      </c>
      <c r="B39" s="96" t="s">
        <v>107</v>
      </c>
      <c r="C39" s="130">
        <f t="shared" si="3"/>
        <v>0.031226851851851853</v>
      </c>
      <c r="D39" s="131">
        <f t="shared" si="4"/>
        <v>66</v>
      </c>
      <c r="E39" s="140">
        <v>6</v>
      </c>
      <c r="F39" s="133">
        <v>37</v>
      </c>
      <c r="G39" s="47" t="s">
        <v>40</v>
      </c>
      <c r="H39" s="206">
        <v>0.031261574074074074</v>
      </c>
      <c r="I39" s="216">
        <v>65</v>
      </c>
      <c r="J39" s="217">
        <f t="shared" si="5"/>
        <v>0.0063799130763416475</v>
      </c>
    </row>
    <row r="40" spans="1:10" ht="12.75" customHeight="1">
      <c r="A40" s="133">
        <v>3</v>
      </c>
      <c r="B40" s="47" t="s">
        <v>40</v>
      </c>
      <c r="C40" s="130">
        <f t="shared" si="3"/>
        <v>0.031261574074074074</v>
      </c>
      <c r="D40" s="131">
        <f t="shared" si="4"/>
        <v>65</v>
      </c>
      <c r="E40" s="140">
        <v>6</v>
      </c>
      <c r="F40" s="133">
        <v>38</v>
      </c>
      <c r="G40" s="96" t="s">
        <v>115</v>
      </c>
      <c r="H40" s="206">
        <v>0.03142361111111111</v>
      </c>
      <c r="I40" s="216">
        <v>64</v>
      </c>
      <c r="J40" s="217">
        <f t="shared" si="5"/>
        <v>0.00641298185941043</v>
      </c>
    </row>
    <row r="41" spans="1:10" ht="12.75" customHeight="1">
      <c r="A41" s="133">
        <v>4</v>
      </c>
      <c r="B41" s="96" t="s">
        <v>115</v>
      </c>
      <c r="C41" s="130">
        <f t="shared" si="3"/>
        <v>0.03142361111111111</v>
      </c>
      <c r="D41" s="131">
        <f t="shared" si="4"/>
        <v>64</v>
      </c>
      <c r="E41" s="140">
        <v>6</v>
      </c>
      <c r="F41" s="133">
        <v>39</v>
      </c>
      <c r="G41" s="96" t="s">
        <v>137</v>
      </c>
      <c r="H41" s="206">
        <v>0.03155092592592592</v>
      </c>
      <c r="I41" s="216">
        <v>63</v>
      </c>
      <c r="J41" s="217">
        <f t="shared" si="5"/>
        <v>0.006438964474678758</v>
      </c>
    </row>
    <row r="42" spans="1:10" ht="12.75" customHeight="1">
      <c r="A42" s="133">
        <v>5</v>
      </c>
      <c r="B42" s="96" t="s">
        <v>114</v>
      </c>
      <c r="C42" s="130">
        <f t="shared" si="3"/>
        <v>0.031747685185185184</v>
      </c>
      <c r="D42" s="131">
        <f t="shared" si="4"/>
        <v>62</v>
      </c>
      <c r="E42" s="140">
        <v>6</v>
      </c>
      <c r="F42" s="133">
        <v>40</v>
      </c>
      <c r="G42" s="96" t="s">
        <v>114</v>
      </c>
      <c r="H42" s="206">
        <v>0.031747685185185184</v>
      </c>
      <c r="I42" s="216">
        <v>62</v>
      </c>
      <c r="J42" s="217">
        <f t="shared" si="5"/>
        <v>0.006479119425547996</v>
      </c>
    </row>
    <row r="43" spans="1:10" ht="12.75" customHeight="1">
      <c r="A43" s="133">
        <v>6</v>
      </c>
      <c r="B43" s="96" t="s">
        <v>83</v>
      </c>
      <c r="C43" s="130">
        <f t="shared" si="3"/>
        <v>0.03225694444444445</v>
      </c>
      <c r="D43" s="131">
        <f t="shared" si="4"/>
        <v>60</v>
      </c>
      <c r="E43" s="140">
        <v>6</v>
      </c>
      <c r="F43" s="133">
        <v>41</v>
      </c>
      <c r="G43" s="96" t="s">
        <v>109</v>
      </c>
      <c r="H43" s="206">
        <v>0.03194444444444444</v>
      </c>
      <c r="I43" s="216">
        <v>61</v>
      </c>
      <c r="J43" s="217">
        <f t="shared" si="5"/>
        <v>0.006519274376417233</v>
      </c>
    </row>
    <row r="44" spans="1:10" ht="12.75" customHeight="1">
      <c r="A44" s="133">
        <v>7</v>
      </c>
      <c r="B44" s="96" t="s">
        <v>58</v>
      </c>
      <c r="C44" s="130">
        <f t="shared" si="3"/>
        <v>0.03245370370370371</v>
      </c>
      <c r="D44" s="131">
        <f t="shared" si="4"/>
        <v>59</v>
      </c>
      <c r="E44" s="140">
        <v>6</v>
      </c>
      <c r="F44" s="133">
        <v>42</v>
      </c>
      <c r="G44" s="96" t="s">
        <v>83</v>
      </c>
      <c r="H44" s="206">
        <v>0.03225694444444445</v>
      </c>
      <c r="I44" s="216">
        <v>60</v>
      </c>
      <c r="J44" s="217">
        <f t="shared" si="5"/>
        <v>0.006583049886621316</v>
      </c>
    </row>
    <row r="45" spans="1:10" ht="12.75" customHeight="1">
      <c r="A45" s="133">
        <v>8</v>
      </c>
      <c r="B45" s="47" t="s">
        <v>76</v>
      </c>
      <c r="C45" s="130">
        <f t="shared" si="3"/>
        <v>0.03262731481481482</v>
      </c>
      <c r="D45" s="131">
        <f t="shared" si="4"/>
        <v>58</v>
      </c>
      <c r="E45" s="140">
        <v>6</v>
      </c>
      <c r="F45" s="133">
        <v>43</v>
      </c>
      <c r="G45" s="96" t="s">
        <v>58</v>
      </c>
      <c r="H45" s="206">
        <v>0.03245370370370371</v>
      </c>
      <c r="I45" s="216">
        <v>59</v>
      </c>
      <c r="J45" s="217">
        <f t="shared" si="5"/>
        <v>0.006623204837490552</v>
      </c>
    </row>
    <row r="46" spans="1:10" ht="12.75" customHeight="1">
      <c r="A46" s="133">
        <v>9</v>
      </c>
      <c r="B46" s="47" t="s">
        <v>28</v>
      </c>
      <c r="C46" s="130">
        <f t="shared" si="3"/>
        <v>0.03328703703703703</v>
      </c>
      <c r="D46" s="131">
        <f t="shared" si="4"/>
        <v>57</v>
      </c>
      <c r="E46" s="140">
        <v>6</v>
      </c>
      <c r="F46" s="133">
        <v>44</v>
      </c>
      <c r="G46" s="47" t="s">
        <v>76</v>
      </c>
      <c r="H46" s="206">
        <v>0.03262731481481482</v>
      </c>
      <c r="I46" s="216">
        <v>58</v>
      </c>
      <c r="J46" s="217">
        <f t="shared" si="5"/>
        <v>0.00665863567649282</v>
      </c>
    </row>
    <row r="47" spans="1:10" ht="12.75" customHeight="1">
      <c r="A47" s="133">
        <v>10</v>
      </c>
      <c r="B47" s="96" t="s">
        <v>30</v>
      </c>
      <c r="C47" s="130">
        <f t="shared" si="3"/>
        <v>0.03366898148148148</v>
      </c>
      <c r="D47" s="131">
        <f t="shared" si="4"/>
        <v>55</v>
      </c>
      <c r="E47" s="140">
        <v>6</v>
      </c>
      <c r="F47" s="133">
        <v>45</v>
      </c>
      <c r="G47" s="47" t="s">
        <v>28</v>
      </c>
      <c r="H47" s="206">
        <v>0.03328703703703703</v>
      </c>
      <c r="I47" s="216">
        <v>57</v>
      </c>
      <c r="J47" s="217">
        <f t="shared" si="5"/>
        <v>0.006793272864701435</v>
      </c>
    </row>
    <row r="48" spans="1:10" ht="12.75" customHeight="1">
      <c r="A48" s="133">
        <v>11</v>
      </c>
      <c r="B48" s="47" t="s">
        <v>132</v>
      </c>
      <c r="C48" s="130">
        <f t="shared" si="3"/>
        <v>0.03376157407407407</v>
      </c>
      <c r="D48" s="131">
        <f t="shared" si="4"/>
        <v>54</v>
      </c>
      <c r="E48" s="140">
        <v>6</v>
      </c>
      <c r="F48" s="133">
        <v>46</v>
      </c>
      <c r="G48" s="47" t="s">
        <v>31</v>
      </c>
      <c r="H48" s="206">
        <v>0.03349537037037037</v>
      </c>
      <c r="I48" s="216">
        <v>56</v>
      </c>
      <c r="J48" s="217">
        <f t="shared" si="5"/>
        <v>0.006835789871504156</v>
      </c>
    </row>
    <row r="49" spans="1:10" ht="12.75" customHeight="1">
      <c r="A49" s="133">
        <v>12</v>
      </c>
      <c r="B49" s="96" t="s">
        <v>77</v>
      </c>
      <c r="C49" s="130">
        <f t="shared" si="3"/>
        <v>0.034131944444444444</v>
      </c>
      <c r="D49" s="131">
        <f t="shared" si="4"/>
        <v>52</v>
      </c>
      <c r="E49" s="140">
        <v>6</v>
      </c>
      <c r="F49" s="133">
        <v>47</v>
      </c>
      <c r="G49" s="96" t="s">
        <v>30</v>
      </c>
      <c r="H49" s="206">
        <v>0.03366898148148148</v>
      </c>
      <c r="I49" s="216">
        <v>55</v>
      </c>
      <c r="J49" s="217">
        <f t="shared" si="5"/>
        <v>0.0068712207105064245</v>
      </c>
    </row>
    <row r="50" spans="1:10" ht="12.75" customHeight="1">
      <c r="A50" s="133">
        <v>13</v>
      </c>
      <c r="B50" s="96" t="s">
        <v>127</v>
      </c>
      <c r="C50" s="130">
        <f t="shared" si="3"/>
        <v>0.03414351851851852</v>
      </c>
      <c r="D50" s="131">
        <f t="shared" si="4"/>
        <v>51</v>
      </c>
      <c r="E50" s="140">
        <v>6</v>
      </c>
      <c r="F50" s="133">
        <v>48</v>
      </c>
      <c r="G50" s="47" t="s">
        <v>132</v>
      </c>
      <c r="H50" s="206">
        <v>0.03376157407407407</v>
      </c>
      <c r="I50" s="216">
        <v>54</v>
      </c>
      <c r="J50" s="217">
        <f t="shared" si="5"/>
        <v>0.006890117157974299</v>
      </c>
    </row>
    <row r="51" spans="1:10" ht="12.75" customHeight="1">
      <c r="A51" s="133">
        <v>14</v>
      </c>
      <c r="B51" s="47" t="s">
        <v>18</v>
      </c>
      <c r="C51" s="130">
        <f t="shared" si="3"/>
        <v>0.034791666666666665</v>
      </c>
      <c r="D51" s="131">
        <f t="shared" si="4"/>
        <v>50</v>
      </c>
      <c r="E51" s="140">
        <v>6</v>
      </c>
      <c r="F51" s="133">
        <v>49</v>
      </c>
      <c r="G51" s="96" t="s">
        <v>100</v>
      </c>
      <c r="H51" s="206">
        <v>0.033854166666666664</v>
      </c>
      <c r="I51" s="216">
        <v>53</v>
      </c>
      <c r="J51" s="217">
        <f t="shared" si="5"/>
        <v>0.006909013605442176</v>
      </c>
    </row>
    <row r="52" spans="1:10" ht="12.75" customHeight="1">
      <c r="A52" s="136">
        <v>15</v>
      </c>
      <c r="B52" s="139" t="s">
        <v>126</v>
      </c>
      <c r="C52" s="137">
        <f t="shared" si="3"/>
        <v>0.03543981481481481</v>
      </c>
      <c r="D52" s="138">
        <f t="shared" si="4"/>
        <v>48</v>
      </c>
      <c r="E52" s="141">
        <v>6</v>
      </c>
      <c r="F52" s="133">
        <v>50</v>
      </c>
      <c r="G52" s="96" t="s">
        <v>77</v>
      </c>
      <c r="H52" s="206">
        <v>0.034131944444444444</v>
      </c>
      <c r="I52" s="216">
        <v>52</v>
      </c>
      <c r="J52" s="217">
        <f t="shared" si="5"/>
        <v>0.006965702947845804</v>
      </c>
    </row>
    <row r="53" spans="1:10" ht="12.75" customHeight="1">
      <c r="A53" s="176">
        <v>1</v>
      </c>
      <c r="B53" s="81" t="s">
        <v>31</v>
      </c>
      <c r="C53" s="172">
        <f t="shared" si="3"/>
        <v>0.03349537037037037</v>
      </c>
      <c r="D53" s="173">
        <f t="shared" si="4"/>
        <v>56</v>
      </c>
      <c r="E53" s="177">
        <v>7</v>
      </c>
      <c r="F53" s="133">
        <v>51</v>
      </c>
      <c r="G53" s="96" t="s">
        <v>127</v>
      </c>
      <c r="H53" s="206">
        <v>0.03414351851851852</v>
      </c>
      <c r="I53" s="216">
        <v>51</v>
      </c>
      <c r="J53" s="217">
        <f t="shared" si="5"/>
        <v>0.006968065003779288</v>
      </c>
    </row>
    <row r="54" spans="1:10" ht="12">
      <c r="A54" s="133">
        <v>2</v>
      </c>
      <c r="B54" s="96" t="s">
        <v>100</v>
      </c>
      <c r="C54" s="130">
        <f t="shared" si="3"/>
        <v>0.033854166666666664</v>
      </c>
      <c r="D54" s="131">
        <f t="shared" si="4"/>
        <v>53</v>
      </c>
      <c r="E54" s="140">
        <v>7</v>
      </c>
      <c r="F54" s="133">
        <v>52</v>
      </c>
      <c r="G54" s="47" t="s">
        <v>18</v>
      </c>
      <c r="H54" s="206">
        <v>0.034791666666666665</v>
      </c>
      <c r="I54" s="216">
        <v>50</v>
      </c>
      <c r="J54" s="217">
        <f t="shared" si="5"/>
        <v>0.007100340136054421</v>
      </c>
    </row>
    <row r="55" spans="1:10" ht="12">
      <c r="A55" s="133">
        <v>3</v>
      </c>
      <c r="B55" s="96" t="s">
        <v>66</v>
      </c>
      <c r="C55" s="130">
        <f t="shared" si="3"/>
        <v>0.034826388888888886</v>
      </c>
      <c r="D55" s="131">
        <f t="shared" si="4"/>
        <v>49</v>
      </c>
      <c r="E55" s="140">
        <v>7</v>
      </c>
      <c r="F55" s="133">
        <v>53</v>
      </c>
      <c r="G55" s="96" t="s">
        <v>66</v>
      </c>
      <c r="H55" s="206">
        <v>0.034826388888888886</v>
      </c>
      <c r="I55" s="216">
        <v>49</v>
      </c>
      <c r="J55" s="217">
        <f aca="true" t="shared" si="6" ref="J55:J60">H55/J$1</f>
        <v>0.0071074263038548744</v>
      </c>
    </row>
    <row r="56" spans="1:10" ht="12">
      <c r="A56" s="136">
        <v>4</v>
      </c>
      <c r="B56" s="79" t="s">
        <v>41</v>
      </c>
      <c r="C56" s="137">
        <f t="shared" si="3"/>
        <v>0.037835648148148146</v>
      </c>
      <c r="D56" s="138">
        <f t="shared" si="4"/>
        <v>45</v>
      </c>
      <c r="E56" s="141">
        <v>7</v>
      </c>
      <c r="F56" s="133">
        <v>54</v>
      </c>
      <c r="G56" s="96" t="s">
        <v>126</v>
      </c>
      <c r="H56" s="206">
        <v>0.03543981481481481</v>
      </c>
      <c r="I56" s="216">
        <v>48</v>
      </c>
      <c r="J56" s="217">
        <f t="shared" si="6"/>
        <v>0.007232615268329553</v>
      </c>
    </row>
    <row r="57" spans="1:10" ht="12">
      <c r="A57" s="133">
        <v>5</v>
      </c>
      <c r="B57" s="128" t="s">
        <v>102</v>
      </c>
      <c r="C57" s="130">
        <f t="shared" si="3"/>
        <v>0.036724537037037035</v>
      </c>
      <c r="D57" s="131">
        <f t="shared" si="4"/>
        <v>47</v>
      </c>
      <c r="E57" s="140">
        <v>8</v>
      </c>
      <c r="F57" s="133">
        <v>55</v>
      </c>
      <c r="G57" s="96" t="s">
        <v>102</v>
      </c>
      <c r="H57" s="206">
        <v>0.036724537037037035</v>
      </c>
      <c r="I57" s="216">
        <v>47</v>
      </c>
      <c r="J57" s="217">
        <f t="shared" si="6"/>
        <v>0.007494803476946333</v>
      </c>
    </row>
    <row r="58" spans="1:10" ht="12">
      <c r="A58" s="136">
        <v>6</v>
      </c>
      <c r="B58" s="139" t="s">
        <v>32</v>
      </c>
      <c r="C58" s="137">
        <f t="shared" si="3"/>
        <v>0.03782407407407407</v>
      </c>
      <c r="D58" s="138">
        <f t="shared" si="4"/>
        <v>46</v>
      </c>
      <c r="E58" s="141">
        <v>8</v>
      </c>
      <c r="F58" s="133">
        <v>56</v>
      </c>
      <c r="G58" s="96" t="s">
        <v>138</v>
      </c>
      <c r="H58" s="206">
        <v>0.03706018518518518</v>
      </c>
      <c r="I58" s="216" t="s">
        <v>131</v>
      </c>
      <c r="J58" s="217">
        <f t="shared" si="6"/>
        <v>0.007563303099017383</v>
      </c>
    </row>
    <row r="59" spans="1:10" ht="12">
      <c r="A59" s="219"/>
      <c r="B59" s="207"/>
      <c r="C59" s="220"/>
      <c r="D59" s="221"/>
      <c r="E59" s="222"/>
      <c r="F59" s="133">
        <v>57</v>
      </c>
      <c r="G59" s="96" t="s">
        <v>32</v>
      </c>
      <c r="H59" s="206">
        <v>0.03782407407407407</v>
      </c>
      <c r="I59" s="216">
        <v>46</v>
      </c>
      <c r="J59" s="217">
        <f t="shared" si="6"/>
        <v>0.007719198790627361</v>
      </c>
    </row>
    <row r="60" spans="1:10" ht="12">
      <c r="A60" s="219"/>
      <c r="B60" s="207"/>
      <c r="C60" s="220"/>
      <c r="D60" s="221"/>
      <c r="E60" s="222"/>
      <c r="F60" s="136">
        <v>58</v>
      </c>
      <c r="G60" s="79" t="s">
        <v>41</v>
      </c>
      <c r="H60" s="223">
        <v>0.037835648148148146</v>
      </c>
      <c r="I60" s="224">
        <v>45</v>
      </c>
      <c r="J60" s="225">
        <f t="shared" si="6"/>
        <v>0.0077215608465608454</v>
      </c>
    </row>
    <row r="61" spans="5:8" ht="10.5" customHeight="1">
      <c r="E61" s="128"/>
      <c r="F61" s="128"/>
      <c r="H61" s="226"/>
    </row>
    <row r="62" spans="5:8" ht="10.5" customHeight="1">
      <c r="E62" s="128"/>
      <c r="F62" s="128"/>
      <c r="H62" s="226"/>
    </row>
    <row r="63" spans="5:8" ht="10.5" customHeight="1">
      <c r="E63" s="128"/>
      <c r="F63" s="128"/>
      <c r="H63" s="226"/>
    </row>
    <row r="64" spans="5:8" ht="10.5" customHeight="1">
      <c r="E64" s="128"/>
      <c r="F64" s="128"/>
      <c r="H64" s="226"/>
    </row>
    <row r="65" spans="5:8" ht="10.5" customHeight="1">
      <c r="E65" s="128"/>
      <c r="F65" s="128"/>
      <c r="H65" s="226"/>
    </row>
    <row r="66" spans="5:8" ht="10.5" customHeight="1">
      <c r="E66" s="128"/>
      <c r="F66" s="128"/>
      <c r="H66" s="226"/>
    </row>
    <row r="67" spans="5:8" ht="10.5" customHeight="1">
      <c r="E67" s="128"/>
      <c r="F67" s="128"/>
      <c r="H67" s="226"/>
    </row>
    <row r="68" spans="5:8" ht="10.5" customHeight="1">
      <c r="E68" s="128"/>
      <c r="F68" s="128"/>
      <c r="H68" s="226"/>
    </row>
    <row r="69" spans="5:8" ht="10.5" customHeight="1">
      <c r="E69" s="128"/>
      <c r="F69" s="128"/>
      <c r="H69" s="226"/>
    </row>
    <row r="70" spans="5:8" ht="10.5" customHeight="1">
      <c r="E70" s="128"/>
      <c r="F70" s="128"/>
      <c r="H70" s="226"/>
    </row>
    <row r="71" spans="5:8" ht="10.5" customHeight="1">
      <c r="E71" s="128"/>
      <c r="F71" s="128"/>
      <c r="H71" s="226"/>
    </row>
    <row r="72" spans="5:8" ht="10.5" customHeight="1">
      <c r="E72" s="128"/>
      <c r="F72" s="128"/>
      <c r="H72" s="128"/>
    </row>
    <row r="73" spans="5:8" ht="10.5" customHeight="1">
      <c r="E73" s="128"/>
      <c r="F73" s="128"/>
      <c r="H73" s="128"/>
    </row>
    <row r="74" spans="5:8" ht="10.5" customHeight="1">
      <c r="E74" s="128"/>
      <c r="F74" s="128"/>
      <c r="H74" s="128"/>
    </row>
    <row r="75" spans="5:8" ht="10.5" customHeight="1">
      <c r="E75" s="128"/>
      <c r="F75" s="128"/>
      <c r="H75" s="128"/>
    </row>
    <row r="76" spans="5:8" ht="10.5" customHeight="1">
      <c r="E76" s="128"/>
      <c r="F76" s="128"/>
      <c r="H76" s="128"/>
    </row>
    <row r="77" spans="5:8" ht="10.5" customHeight="1">
      <c r="E77" s="128"/>
      <c r="F77" s="128"/>
      <c r="H77" s="128"/>
    </row>
    <row r="78" spans="5:8" ht="10.5" customHeight="1">
      <c r="E78" s="128"/>
      <c r="F78" s="128"/>
      <c r="H78" s="128"/>
    </row>
    <row r="79" spans="5:8" ht="10.5" customHeight="1">
      <c r="E79" s="128"/>
      <c r="F79" s="128"/>
      <c r="H79" s="128"/>
    </row>
    <row r="80" spans="5:8" ht="10.5" customHeight="1">
      <c r="E80" s="128"/>
      <c r="F80" s="128"/>
      <c r="H80" s="128"/>
    </row>
    <row r="81" spans="5:8" ht="10.5" customHeight="1">
      <c r="E81" s="128"/>
      <c r="F81" s="128"/>
      <c r="H81" s="128"/>
    </row>
    <row r="82" spans="5:8" ht="10.5" customHeight="1">
      <c r="E82" s="128"/>
      <c r="F82" s="128"/>
      <c r="H82" s="128"/>
    </row>
    <row r="83" spans="5:8" ht="10.5" customHeight="1">
      <c r="E83" s="128"/>
      <c r="F83" s="128"/>
      <c r="H83" s="128"/>
    </row>
    <row r="84" spans="5:8" ht="10.5" customHeight="1">
      <c r="E84" s="128"/>
      <c r="F84" s="128"/>
      <c r="H84" s="128"/>
    </row>
    <row r="85" spans="5:8" ht="10.5" customHeight="1">
      <c r="E85" s="128"/>
      <c r="F85" s="128"/>
      <c r="H85" s="128"/>
    </row>
    <row r="86" spans="5:8" ht="10.5" customHeight="1">
      <c r="E86" s="128"/>
      <c r="F86" s="128"/>
      <c r="H86" s="128"/>
    </row>
    <row r="87" spans="5:8" ht="10.5" customHeight="1">
      <c r="E87" s="128"/>
      <c r="F87" s="128"/>
      <c r="H87" s="128"/>
    </row>
    <row r="88" spans="5:8" ht="10.5" customHeight="1">
      <c r="E88" s="128"/>
      <c r="F88" s="128"/>
      <c r="H88" s="128"/>
    </row>
    <row r="89" spans="5:8" ht="10.5" customHeight="1">
      <c r="E89" s="128"/>
      <c r="F89" s="128"/>
      <c r="H89" s="128"/>
    </row>
    <row r="90" spans="5:8" ht="10.5" customHeight="1">
      <c r="E90" s="128"/>
      <c r="F90" s="128"/>
      <c r="H90" s="128"/>
    </row>
    <row r="91" spans="5:8" ht="10.5" customHeight="1">
      <c r="E91" s="128"/>
      <c r="F91" s="128"/>
      <c r="H91" s="128"/>
    </row>
    <row r="92" spans="5:8" ht="10.5" customHeight="1">
      <c r="E92" s="128"/>
      <c r="F92" s="128"/>
      <c r="H92" s="128"/>
    </row>
    <row r="93" spans="5:8" ht="10.5" customHeight="1">
      <c r="E93" s="128"/>
      <c r="F93" s="128"/>
      <c r="H93" s="128"/>
    </row>
    <row r="94" spans="5:8" ht="10.5" customHeight="1">
      <c r="E94" s="128"/>
      <c r="F94" s="128"/>
      <c r="H94" s="128"/>
    </row>
    <row r="95" spans="5:8" ht="10.5" customHeight="1">
      <c r="E95" s="128"/>
      <c r="F95" s="128"/>
      <c r="H95" s="128"/>
    </row>
    <row r="96" spans="5:8" ht="10.5" customHeight="1">
      <c r="E96" s="128"/>
      <c r="F96" s="128"/>
      <c r="H96" s="128"/>
    </row>
    <row r="97" spans="5:8" ht="10.5" customHeight="1">
      <c r="E97" s="128"/>
      <c r="F97" s="128"/>
      <c r="H97" s="128"/>
    </row>
    <row r="98" spans="5:8" ht="10.5" customHeight="1">
      <c r="E98" s="128"/>
      <c r="F98" s="128"/>
      <c r="H98" s="128"/>
    </row>
    <row r="99" spans="5:8" ht="10.5" customHeight="1">
      <c r="E99" s="128"/>
      <c r="F99" s="128"/>
      <c r="H99" s="128"/>
    </row>
    <row r="100" spans="5:8" ht="10.5" customHeight="1">
      <c r="E100" s="128"/>
      <c r="F100" s="128"/>
      <c r="H100" s="128"/>
    </row>
    <row r="101" spans="5:8" ht="10.5" customHeight="1">
      <c r="E101" s="128"/>
      <c r="F101" s="128"/>
      <c r="H101" s="128"/>
    </row>
    <row r="102" spans="5:8" ht="10.5" customHeight="1">
      <c r="E102" s="128"/>
      <c r="F102" s="128"/>
      <c r="H102" s="128"/>
    </row>
    <row r="103" spans="5:8" ht="10.5" customHeight="1">
      <c r="E103" s="128"/>
      <c r="F103" s="128"/>
      <c r="H103" s="128"/>
    </row>
    <row r="104" spans="5:8" ht="10.5" customHeight="1">
      <c r="E104" s="128"/>
      <c r="F104" s="128"/>
      <c r="H104" s="128"/>
    </row>
    <row r="105" spans="5:8" ht="10.5" customHeight="1">
      <c r="E105" s="128"/>
      <c r="F105" s="128"/>
      <c r="H105" s="128"/>
    </row>
    <row r="106" spans="5:8" ht="10.5" customHeight="1">
      <c r="E106" s="128"/>
      <c r="F106" s="128"/>
      <c r="H106" s="128"/>
    </row>
    <row r="107" spans="5:8" ht="10.5" customHeight="1">
      <c r="E107" s="128"/>
      <c r="F107" s="128"/>
      <c r="H107" s="128"/>
    </row>
    <row r="108" spans="5:8" ht="10.5" customHeight="1">
      <c r="E108" s="128"/>
      <c r="F108" s="128"/>
      <c r="H108" s="128"/>
    </row>
    <row r="109" spans="5:8" ht="10.5" customHeight="1">
      <c r="E109" s="128"/>
      <c r="F109" s="128"/>
      <c r="H109" s="128"/>
    </row>
    <row r="110" spans="5:8" ht="10.5" customHeight="1">
      <c r="E110" s="128"/>
      <c r="F110" s="128"/>
      <c r="H110" s="128"/>
    </row>
    <row r="111" spans="5:8" ht="10.5" customHeight="1">
      <c r="E111" s="128"/>
      <c r="F111" s="128"/>
      <c r="H111" s="128"/>
    </row>
    <row r="112" spans="5:8" ht="10.5" customHeight="1">
      <c r="E112" s="128"/>
      <c r="F112" s="128"/>
      <c r="H112" s="128"/>
    </row>
    <row r="113" spans="5:8" ht="10.5" customHeight="1">
      <c r="E113" s="128"/>
      <c r="F113" s="128"/>
      <c r="H113" s="128"/>
    </row>
    <row r="114" spans="5:8" ht="10.5" customHeight="1">
      <c r="E114" s="128"/>
      <c r="F114" s="128"/>
      <c r="H114" s="128"/>
    </row>
    <row r="115" spans="5:8" ht="10.5" customHeight="1">
      <c r="E115" s="128"/>
      <c r="F115" s="128"/>
      <c r="H115" s="128"/>
    </row>
    <row r="116" spans="5:8" ht="10.5" customHeight="1">
      <c r="E116" s="128"/>
      <c r="F116" s="128"/>
      <c r="H116" s="128"/>
    </row>
    <row r="117" spans="5:8" ht="10.5" customHeight="1">
      <c r="E117" s="128"/>
      <c r="F117" s="128"/>
      <c r="H117" s="128"/>
    </row>
    <row r="118" spans="5:8" ht="10.5" customHeight="1">
      <c r="E118" s="128"/>
      <c r="F118" s="128"/>
      <c r="H118" s="128"/>
    </row>
    <row r="119" spans="5:8" ht="10.5" customHeight="1">
      <c r="E119" s="128"/>
      <c r="F119" s="128"/>
      <c r="H119" s="128"/>
    </row>
    <row r="120" spans="5:8" ht="10.5" customHeight="1">
      <c r="E120" s="128"/>
      <c r="F120" s="128"/>
      <c r="H120" s="128"/>
    </row>
    <row r="121" spans="5:8" ht="10.5" customHeight="1">
      <c r="E121" s="128"/>
      <c r="F121" s="128"/>
      <c r="H121" s="128"/>
    </row>
    <row r="122" spans="5:8" ht="10.5" customHeight="1">
      <c r="E122" s="128"/>
      <c r="F122" s="128"/>
      <c r="H122" s="128"/>
    </row>
    <row r="123" spans="5:8" ht="10.5" customHeight="1">
      <c r="E123" s="128"/>
      <c r="F123" s="128"/>
      <c r="H123" s="128"/>
    </row>
    <row r="124" spans="5:8" ht="10.5" customHeight="1">
      <c r="E124" s="128"/>
      <c r="F124" s="128"/>
      <c r="H124" s="128"/>
    </row>
    <row r="125" spans="5:8" ht="10.5" customHeight="1">
      <c r="E125" s="128"/>
      <c r="F125" s="128"/>
      <c r="H125" s="128"/>
    </row>
    <row r="126" spans="5:8" ht="10.5" customHeight="1">
      <c r="E126" s="128"/>
      <c r="F126" s="128"/>
      <c r="H126" s="128"/>
    </row>
    <row r="127" spans="5:8" ht="10.5" customHeight="1">
      <c r="E127" s="128"/>
      <c r="F127" s="128"/>
      <c r="H127" s="128"/>
    </row>
    <row r="128" spans="5:8" ht="10.5" customHeight="1">
      <c r="E128" s="128"/>
      <c r="F128" s="128"/>
      <c r="H128" s="128"/>
    </row>
    <row r="129" spans="5:8" ht="10.5" customHeight="1">
      <c r="E129" s="128"/>
      <c r="F129" s="128"/>
      <c r="H129" s="128"/>
    </row>
    <row r="130" spans="5:8" ht="10.5" customHeight="1">
      <c r="E130" s="128"/>
      <c r="F130" s="128"/>
      <c r="H130" s="128"/>
    </row>
    <row r="131" spans="5:8" ht="10.5" customHeight="1">
      <c r="E131" s="128"/>
      <c r="F131" s="128"/>
      <c r="H131" s="128"/>
    </row>
    <row r="132" spans="5:8" ht="10.5" customHeight="1">
      <c r="E132" s="128"/>
      <c r="F132" s="128"/>
      <c r="H132" s="128"/>
    </row>
    <row r="133" spans="5:8" ht="10.5" customHeight="1">
      <c r="E133" s="128"/>
      <c r="F133" s="128"/>
      <c r="H133" s="128"/>
    </row>
    <row r="134" spans="5:8" ht="10.5" customHeight="1">
      <c r="E134" s="128"/>
      <c r="F134" s="128"/>
      <c r="H134" s="128"/>
    </row>
    <row r="135" spans="5:8" ht="10.5" customHeight="1">
      <c r="E135" s="128"/>
      <c r="F135" s="128"/>
      <c r="H135" s="128"/>
    </row>
    <row r="136" spans="5:8" ht="10.5" customHeight="1">
      <c r="E136" s="128"/>
      <c r="F136" s="128"/>
      <c r="H136" s="128"/>
    </row>
    <row r="137" spans="5:8" ht="10.5" customHeight="1">
      <c r="E137" s="128"/>
      <c r="F137" s="128"/>
      <c r="H137" s="128"/>
    </row>
    <row r="138" spans="5:8" ht="10.5" customHeight="1">
      <c r="E138" s="128"/>
      <c r="F138" s="128"/>
      <c r="H138" s="128"/>
    </row>
    <row r="139" spans="5:8" ht="10.5" customHeight="1">
      <c r="E139" s="128"/>
      <c r="F139" s="128"/>
      <c r="H139" s="128"/>
    </row>
    <row r="140" spans="5:8" ht="10.5" customHeight="1">
      <c r="E140" s="128"/>
      <c r="F140" s="128"/>
      <c r="H140" s="128"/>
    </row>
    <row r="141" spans="5:8" ht="10.5" customHeight="1">
      <c r="E141" s="128"/>
      <c r="F141" s="128"/>
      <c r="H141" s="128"/>
    </row>
    <row r="142" spans="5:8" ht="10.5" customHeight="1">
      <c r="E142" s="128"/>
      <c r="F142" s="128"/>
      <c r="H142" s="128"/>
    </row>
    <row r="143" spans="5:8" ht="10.5" customHeight="1">
      <c r="E143" s="128"/>
      <c r="F143" s="128"/>
      <c r="H143" s="128"/>
    </row>
    <row r="144" spans="5:8" ht="10.5" customHeight="1">
      <c r="E144" s="128"/>
      <c r="F144" s="128"/>
      <c r="H144" s="128"/>
    </row>
    <row r="145" spans="5:8" ht="10.5" customHeight="1">
      <c r="E145" s="128"/>
      <c r="F145" s="128"/>
      <c r="H145" s="128"/>
    </row>
    <row r="146" spans="5:8" ht="10.5" customHeight="1">
      <c r="E146" s="128"/>
      <c r="F146" s="128"/>
      <c r="H146" s="128"/>
    </row>
    <row r="147" spans="5:8" ht="10.5" customHeight="1">
      <c r="E147" s="128"/>
      <c r="F147" s="128"/>
      <c r="H147" s="128"/>
    </row>
    <row r="148" spans="5:8" ht="10.5" customHeight="1">
      <c r="E148" s="128"/>
      <c r="F148" s="128"/>
      <c r="H148" s="128"/>
    </row>
    <row r="149" spans="5:8" ht="10.5" customHeight="1">
      <c r="E149" s="128"/>
      <c r="F149" s="128"/>
      <c r="H149" s="128"/>
    </row>
    <row r="150" spans="5:8" ht="10.5" customHeight="1">
      <c r="E150" s="128"/>
      <c r="F150" s="128"/>
      <c r="H150" s="128"/>
    </row>
    <row r="151" spans="5:8" ht="10.5" customHeight="1">
      <c r="E151" s="128"/>
      <c r="F151" s="128"/>
      <c r="H151" s="128"/>
    </row>
    <row r="152" spans="5:8" ht="10.5" customHeight="1">
      <c r="E152" s="128"/>
      <c r="F152" s="128"/>
      <c r="H152" s="128"/>
    </row>
    <row r="153" spans="5:8" ht="10.5" customHeight="1">
      <c r="E153" s="128"/>
      <c r="F153" s="128"/>
      <c r="H153" s="128"/>
    </row>
    <row r="154" spans="5:8" ht="10.5" customHeight="1">
      <c r="E154" s="128"/>
      <c r="F154" s="128"/>
      <c r="H154" s="128"/>
    </row>
    <row r="155" spans="5:8" ht="10.5" customHeight="1">
      <c r="E155" s="128"/>
      <c r="F155" s="128"/>
      <c r="H155" s="128"/>
    </row>
    <row r="156" spans="5:8" ht="10.5" customHeight="1">
      <c r="E156" s="128"/>
      <c r="F156" s="128"/>
      <c r="H156" s="128"/>
    </row>
    <row r="157" spans="5:8" ht="10.5" customHeight="1">
      <c r="E157" s="128"/>
      <c r="F157" s="128"/>
      <c r="H157" s="128"/>
    </row>
    <row r="158" spans="5:8" ht="10.5" customHeight="1">
      <c r="E158" s="128"/>
      <c r="F158" s="128"/>
      <c r="H158" s="128"/>
    </row>
    <row r="159" spans="5:8" ht="10.5" customHeight="1">
      <c r="E159" s="128"/>
      <c r="F159" s="128"/>
      <c r="H159" s="128"/>
    </row>
    <row r="160" spans="5:8" ht="10.5" customHeight="1">
      <c r="E160" s="128"/>
      <c r="F160" s="128"/>
      <c r="H160" s="128"/>
    </row>
    <row r="161" spans="5:8" ht="10.5" customHeight="1">
      <c r="E161" s="128"/>
      <c r="F161" s="128"/>
      <c r="H161" s="128"/>
    </row>
    <row r="162" spans="5:8" ht="10.5" customHeight="1">
      <c r="E162" s="128"/>
      <c r="F162" s="128"/>
      <c r="H162" s="128"/>
    </row>
    <row r="163" spans="5:8" ht="10.5" customHeight="1">
      <c r="E163" s="128"/>
      <c r="F163" s="128"/>
      <c r="H163" s="128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L51"/>
  <sheetViews>
    <sheetView showGridLines="0" zoomScalePageLayoutView="0" workbookViewId="0" topLeftCell="A1">
      <selection activeCell="A2" sqref="A2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6.8515625" style="22" bestFit="1" customWidth="1"/>
    <col min="4" max="4" width="6.140625" style="2" bestFit="1" customWidth="1"/>
    <col min="5" max="5" width="4.421875" style="3" bestFit="1" customWidth="1"/>
    <col min="6" max="6" width="4.421875" style="62" customWidth="1"/>
    <col min="7" max="7" width="4.140625" style="2" bestFit="1" customWidth="1"/>
    <col min="8" max="8" width="19.140625" style="1" bestFit="1" customWidth="1"/>
    <col min="9" max="9" width="8.140625" style="39" bestFit="1" customWidth="1"/>
    <col min="10" max="10" width="6.140625" style="2" bestFit="1" customWidth="1"/>
    <col min="11" max="11" width="7.8515625" style="41" customWidth="1"/>
    <col min="12" max="12" width="7.00390625" style="1" customWidth="1"/>
    <col min="13" max="16384" width="13.57421875" style="1" customWidth="1"/>
  </cols>
  <sheetData>
    <row r="1" spans="1:12" s="4" customFormat="1" ht="18.75" customHeight="1">
      <c r="A1" s="69" t="s">
        <v>155</v>
      </c>
      <c r="B1" s="68"/>
      <c r="C1" s="68"/>
      <c r="D1" s="68"/>
      <c r="E1" s="68"/>
      <c r="F1" s="75"/>
      <c r="G1" s="68"/>
      <c r="H1" s="68"/>
      <c r="I1" s="68"/>
      <c r="J1" s="68"/>
      <c r="K1" s="40"/>
      <c r="L1" s="4" t="s">
        <v>13</v>
      </c>
    </row>
    <row r="2" spans="1:12" s="2" customFormat="1" ht="11.25">
      <c r="A2" s="19" t="s">
        <v>5</v>
      </c>
      <c r="B2" s="19" t="s">
        <v>7</v>
      </c>
      <c r="C2" s="8" t="s">
        <v>0</v>
      </c>
      <c r="D2" s="7" t="s">
        <v>1</v>
      </c>
      <c r="E2" s="9" t="s">
        <v>19</v>
      </c>
      <c r="F2" s="76"/>
      <c r="G2" s="7" t="s">
        <v>5</v>
      </c>
      <c r="H2" s="5" t="s">
        <v>6</v>
      </c>
      <c r="I2" s="38" t="s">
        <v>0</v>
      </c>
      <c r="J2" s="7" t="s">
        <v>1</v>
      </c>
      <c r="K2" s="7" t="s">
        <v>12</v>
      </c>
      <c r="L2" s="32"/>
    </row>
    <row r="3" spans="1:12" ht="14.25">
      <c r="A3" s="21">
        <v>1</v>
      </c>
      <c r="B3" s="97"/>
      <c r="C3" s="35" t="e">
        <f aca="true" t="shared" si="0" ref="C3:C47">VLOOKUP($B3,$H$2:$J$47,2,FALSE)</f>
        <v>#N/A</v>
      </c>
      <c r="D3" s="13" t="e">
        <f aca="true" t="shared" si="1" ref="D3:D47">VLOOKUP($B3,$H$2:$J$47,3,FALSE)</f>
        <v>#N/A</v>
      </c>
      <c r="E3" s="20">
        <v>1</v>
      </c>
      <c r="F3" s="77"/>
      <c r="G3" s="11">
        <v>1</v>
      </c>
      <c r="H3" s="97"/>
      <c r="I3" s="98"/>
      <c r="J3" s="23"/>
      <c r="K3" s="42" t="e">
        <f>I3/K$1</f>
        <v>#DIV/0!</v>
      </c>
      <c r="L3" s="33"/>
    </row>
    <row r="4" spans="1:11" ht="14.25">
      <c r="A4" s="15">
        <v>2</v>
      </c>
      <c r="B4" s="99"/>
      <c r="C4" s="36" t="e">
        <f t="shared" si="0"/>
        <v>#N/A</v>
      </c>
      <c r="D4" s="10" t="e">
        <f t="shared" si="1"/>
        <v>#N/A</v>
      </c>
      <c r="E4" s="16">
        <v>1</v>
      </c>
      <c r="F4" s="78"/>
      <c r="G4" s="12">
        <v>2</v>
      </c>
      <c r="H4" s="228" t="s">
        <v>143</v>
      </c>
      <c r="I4" s="100"/>
      <c r="J4" s="14"/>
      <c r="K4" s="43" t="e">
        <f aca="true" t="shared" si="2" ref="K4:K47">I4/K$1</f>
        <v>#DIV/0!</v>
      </c>
    </row>
    <row r="5" spans="1:12" ht="14.25">
      <c r="A5" s="15">
        <v>3</v>
      </c>
      <c r="B5" s="99"/>
      <c r="C5" s="36" t="e">
        <f t="shared" si="0"/>
        <v>#N/A</v>
      </c>
      <c r="D5" s="10" t="e">
        <f t="shared" si="1"/>
        <v>#N/A</v>
      </c>
      <c r="E5" s="16">
        <v>1</v>
      </c>
      <c r="F5" s="78"/>
      <c r="G5" s="12">
        <v>3</v>
      </c>
      <c r="H5" s="228"/>
      <c r="I5" s="100"/>
      <c r="J5" s="14"/>
      <c r="K5" s="43" t="e">
        <f t="shared" si="2"/>
        <v>#DIV/0!</v>
      </c>
      <c r="L5" s="33"/>
    </row>
    <row r="6" spans="1:11" ht="14.25">
      <c r="A6" s="21">
        <v>1</v>
      </c>
      <c r="B6" s="97"/>
      <c r="C6" s="35" t="e">
        <f t="shared" si="0"/>
        <v>#N/A</v>
      </c>
      <c r="D6" s="13" t="e">
        <f t="shared" si="1"/>
        <v>#N/A</v>
      </c>
      <c r="E6" s="20">
        <v>2</v>
      </c>
      <c r="F6" s="78"/>
      <c r="G6" s="12">
        <v>4</v>
      </c>
      <c r="H6" s="228" t="s">
        <v>144</v>
      </c>
      <c r="I6" s="100"/>
      <c r="J6" s="14"/>
      <c r="K6" s="43" t="e">
        <f t="shared" si="2"/>
        <v>#DIV/0!</v>
      </c>
    </row>
    <row r="7" spans="1:11" ht="14.25">
      <c r="A7" s="15">
        <v>2</v>
      </c>
      <c r="B7" s="99"/>
      <c r="C7" s="36" t="e">
        <f t="shared" si="0"/>
        <v>#N/A</v>
      </c>
      <c r="D7" s="10" t="e">
        <f t="shared" si="1"/>
        <v>#N/A</v>
      </c>
      <c r="E7" s="16">
        <v>2</v>
      </c>
      <c r="F7" s="78"/>
      <c r="G7" s="12">
        <v>5</v>
      </c>
      <c r="H7" s="228"/>
      <c r="I7" s="100"/>
      <c r="J7" s="14"/>
      <c r="K7" s="43" t="e">
        <f t="shared" si="2"/>
        <v>#DIV/0!</v>
      </c>
    </row>
    <row r="8" spans="1:11" ht="14.25">
      <c r="A8" s="15">
        <v>3</v>
      </c>
      <c r="B8" s="99"/>
      <c r="C8" s="36" t="e">
        <f t="shared" si="0"/>
        <v>#N/A</v>
      </c>
      <c r="D8" s="10" t="e">
        <f t="shared" si="1"/>
        <v>#N/A</v>
      </c>
      <c r="E8" s="16">
        <v>2</v>
      </c>
      <c r="F8" s="78"/>
      <c r="G8" s="12">
        <v>6</v>
      </c>
      <c r="H8" s="228" t="s">
        <v>145</v>
      </c>
      <c r="I8" s="100"/>
      <c r="J8" s="14"/>
      <c r="K8" s="43" t="e">
        <f t="shared" si="2"/>
        <v>#DIV/0!</v>
      </c>
    </row>
    <row r="9" spans="1:11" ht="14.25">
      <c r="A9" s="94">
        <v>4</v>
      </c>
      <c r="B9" s="101"/>
      <c r="C9" s="37" t="e">
        <f t="shared" si="0"/>
        <v>#N/A</v>
      </c>
      <c r="D9" s="6" t="e">
        <f t="shared" si="1"/>
        <v>#N/A</v>
      </c>
      <c r="E9" s="56">
        <v>2</v>
      </c>
      <c r="F9" s="78"/>
      <c r="G9" s="12">
        <v>7</v>
      </c>
      <c r="H9" s="228"/>
      <c r="I9" s="100"/>
      <c r="J9" s="14"/>
      <c r="K9" s="43" t="e">
        <f t="shared" si="2"/>
        <v>#DIV/0!</v>
      </c>
    </row>
    <row r="10" spans="1:11" ht="14.25">
      <c r="A10" s="11">
        <v>1</v>
      </c>
      <c r="B10" s="97"/>
      <c r="C10" s="35" t="e">
        <f t="shared" si="0"/>
        <v>#N/A</v>
      </c>
      <c r="D10" s="11" t="e">
        <f t="shared" si="1"/>
        <v>#N/A</v>
      </c>
      <c r="E10" s="20">
        <v>3</v>
      </c>
      <c r="F10" s="78"/>
      <c r="G10" s="12">
        <v>8</v>
      </c>
      <c r="H10" s="228" t="s">
        <v>143</v>
      </c>
      <c r="I10" s="100"/>
      <c r="J10" s="14"/>
      <c r="K10" s="43" t="e">
        <f t="shared" si="2"/>
        <v>#DIV/0!</v>
      </c>
    </row>
    <row r="11" spans="1:11" ht="14.25">
      <c r="A11" s="12">
        <v>2</v>
      </c>
      <c r="B11" s="99"/>
      <c r="C11" s="36" t="e">
        <f t="shared" si="0"/>
        <v>#N/A</v>
      </c>
      <c r="D11" s="10" t="e">
        <f t="shared" si="1"/>
        <v>#N/A</v>
      </c>
      <c r="E11" s="16">
        <v>3</v>
      </c>
      <c r="F11" s="78"/>
      <c r="G11" s="12">
        <v>9</v>
      </c>
      <c r="H11" s="228"/>
      <c r="I11" s="100"/>
      <c r="J11" s="14"/>
      <c r="K11" s="43" t="e">
        <f t="shared" si="2"/>
        <v>#DIV/0!</v>
      </c>
    </row>
    <row r="12" spans="1:11" ht="14.25">
      <c r="A12" s="12">
        <v>3</v>
      </c>
      <c r="B12" s="99"/>
      <c r="C12" s="36" t="e">
        <f t="shared" si="0"/>
        <v>#N/A</v>
      </c>
      <c r="D12" s="12" t="e">
        <f t="shared" si="1"/>
        <v>#N/A</v>
      </c>
      <c r="E12" s="16">
        <v>3</v>
      </c>
      <c r="F12" s="78"/>
      <c r="G12" s="12">
        <v>10</v>
      </c>
      <c r="H12" s="228" t="s">
        <v>146</v>
      </c>
      <c r="I12" s="100"/>
      <c r="J12" s="14"/>
      <c r="K12" s="43" t="e">
        <f t="shared" si="2"/>
        <v>#DIV/0!</v>
      </c>
    </row>
    <row r="13" spans="1:11" ht="14.25">
      <c r="A13" s="12">
        <v>4</v>
      </c>
      <c r="B13" s="99"/>
      <c r="C13" s="36" t="e">
        <f t="shared" si="0"/>
        <v>#N/A</v>
      </c>
      <c r="D13" s="12" t="e">
        <f t="shared" si="1"/>
        <v>#N/A</v>
      </c>
      <c r="E13" s="16">
        <v>3</v>
      </c>
      <c r="F13" s="78"/>
      <c r="G13" s="12">
        <v>11</v>
      </c>
      <c r="H13" s="228"/>
      <c r="I13" s="100"/>
      <c r="J13" s="14"/>
      <c r="K13" s="43" t="e">
        <f t="shared" si="2"/>
        <v>#DIV/0!</v>
      </c>
    </row>
    <row r="14" spans="1:11" ht="14.25">
      <c r="A14" s="12">
        <v>5</v>
      </c>
      <c r="B14" s="99"/>
      <c r="C14" s="36" t="e">
        <f t="shared" si="0"/>
        <v>#N/A</v>
      </c>
      <c r="D14" s="12" t="e">
        <f t="shared" si="1"/>
        <v>#N/A</v>
      </c>
      <c r="E14" s="16">
        <v>3</v>
      </c>
      <c r="F14" s="78"/>
      <c r="G14" s="12">
        <v>12</v>
      </c>
      <c r="H14" s="228" t="s">
        <v>147</v>
      </c>
      <c r="I14" s="100"/>
      <c r="J14" s="14"/>
      <c r="K14" s="43" t="e">
        <f t="shared" si="2"/>
        <v>#DIV/0!</v>
      </c>
    </row>
    <row r="15" spans="1:11" ht="14.25">
      <c r="A15" s="12">
        <v>6</v>
      </c>
      <c r="B15" s="99"/>
      <c r="C15" s="36" t="e">
        <f t="shared" si="0"/>
        <v>#N/A</v>
      </c>
      <c r="D15" s="12" t="e">
        <f t="shared" si="1"/>
        <v>#N/A</v>
      </c>
      <c r="E15" s="16">
        <v>3</v>
      </c>
      <c r="F15" s="78"/>
      <c r="G15" s="12">
        <v>13</v>
      </c>
      <c r="H15" s="228"/>
      <c r="I15" s="100"/>
      <c r="J15" s="14"/>
      <c r="K15" s="43" t="e">
        <f t="shared" si="2"/>
        <v>#DIV/0!</v>
      </c>
    </row>
    <row r="16" spans="1:11" ht="14.25">
      <c r="A16" s="12">
        <v>7</v>
      </c>
      <c r="B16" s="99"/>
      <c r="C16" s="36" t="e">
        <f t="shared" si="0"/>
        <v>#N/A</v>
      </c>
      <c r="D16" s="12" t="e">
        <f t="shared" si="1"/>
        <v>#N/A</v>
      </c>
      <c r="E16" s="16">
        <v>3</v>
      </c>
      <c r="F16" s="78"/>
      <c r="G16" s="12">
        <v>14</v>
      </c>
      <c r="H16" s="228" t="s">
        <v>147</v>
      </c>
      <c r="I16" s="100"/>
      <c r="J16" s="14"/>
      <c r="K16" s="43" t="e">
        <f t="shared" si="2"/>
        <v>#DIV/0!</v>
      </c>
    </row>
    <row r="17" spans="1:11" ht="14.25">
      <c r="A17" s="6">
        <v>8</v>
      </c>
      <c r="B17" s="101"/>
      <c r="C17" s="37" t="e">
        <f t="shared" si="0"/>
        <v>#N/A</v>
      </c>
      <c r="D17" s="6" t="e">
        <f t="shared" si="1"/>
        <v>#N/A</v>
      </c>
      <c r="E17" s="56">
        <v>3</v>
      </c>
      <c r="F17" s="78"/>
      <c r="G17" s="12">
        <v>15</v>
      </c>
      <c r="H17" s="228"/>
      <c r="I17" s="100"/>
      <c r="J17" s="14"/>
      <c r="K17" s="43" t="e">
        <f t="shared" si="2"/>
        <v>#DIV/0!</v>
      </c>
    </row>
    <row r="18" spans="1:11" ht="14.25">
      <c r="A18" s="11">
        <v>1</v>
      </c>
      <c r="B18" s="97"/>
      <c r="C18" s="35" t="e">
        <f t="shared" si="0"/>
        <v>#N/A</v>
      </c>
      <c r="D18" s="11" t="e">
        <f t="shared" si="1"/>
        <v>#N/A</v>
      </c>
      <c r="E18" s="20">
        <v>4</v>
      </c>
      <c r="F18" s="50"/>
      <c r="G18" s="12">
        <v>16</v>
      </c>
      <c r="H18" s="228" t="s">
        <v>146</v>
      </c>
      <c r="I18" s="100"/>
      <c r="J18" s="14"/>
      <c r="K18" s="43" t="e">
        <f t="shared" si="2"/>
        <v>#DIV/0!</v>
      </c>
    </row>
    <row r="19" spans="1:11" ht="14.25">
      <c r="A19" s="12">
        <v>2</v>
      </c>
      <c r="B19" s="99"/>
      <c r="C19" s="36" t="e">
        <f t="shared" si="0"/>
        <v>#N/A</v>
      </c>
      <c r="D19" s="12" t="e">
        <f t="shared" si="1"/>
        <v>#N/A</v>
      </c>
      <c r="E19" s="17">
        <v>4</v>
      </c>
      <c r="F19" s="78"/>
      <c r="G19" s="12">
        <v>17</v>
      </c>
      <c r="H19" s="228"/>
      <c r="I19" s="100"/>
      <c r="J19" s="14"/>
      <c r="K19" s="43" t="e">
        <f t="shared" si="2"/>
        <v>#DIV/0!</v>
      </c>
    </row>
    <row r="20" spans="1:11" ht="14.25">
      <c r="A20" s="12">
        <v>3</v>
      </c>
      <c r="B20" s="99"/>
      <c r="C20" s="36" t="e">
        <f t="shared" si="0"/>
        <v>#N/A</v>
      </c>
      <c r="D20" s="12" t="e">
        <f t="shared" si="1"/>
        <v>#N/A</v>
      </c>
      <c r="E20" s="16">
        <v>4</v>
      </c>
      <c r="F20" s="50"/>
      <c r="G20" s="12">
        <v>18</v>
      </c>
      <c r="H20" s="228" t="s">
        <v>148</v>
      </c>
      <c r="I20" s="100"/>
      <c r="J20" s="14"/>
      <c r="K20" s="43" t="e">
        <f t="shared" si="2"/>
        <v>#DIV/0!</v>
      </c>
    </row>
    <row r="21" spans="1:11" ht="14.25">
      <c r="A21" s="12">
        <v>4</v>
      </c>
      <c r="B21" s="99"/>
      <c r="C21" s="36" t="e">
        <f t="shared" si="0"/>
        <v>#N/A</v>
      </c>
      <c r="D21" s="12" t="e">
        <f t="shared" si="1"/>
        <v>#N/A</v>
      </c>
      <c r="E21" s="17">
        <v>4</v>
      </c>
      <c r="F21" s="50"/>
      <c r="G21" s="12">
        <v>19</v>
      </c>
      <c r="H21" s="99"/>
      <c r="I21" s="100"/>
      <c r="J21" s="14"/>
      <c r="K21" s="43" t="e">
        <f t="shared" si="2"/>
        <v>#DIV/0!</v>
      </c>
    </row>
    <row r="22" spans="1:11" ht="14.25">
      <c r="A22" s="12">
        <v>5</v>
      </c>
      <c r="B22" s="99"/>
      <c r="C22" s="36" t="e">
        <f t="shared" si="0"/>
        <v>#N/A</v>
      </c>
      <c r="D22" s="12" t="e">
        <f t="shared" si="1"/>
        <v>#N/A</v>
      </c>
      <c r="E22" s="17">
        <v>4</v>
      </c>
      <c r="F22" s="50"/>
      <c r="G22" s="12">
        <v>20</v>
      </c>
      <c r="H22" s="99"/>
      <c r="I22" s="100"/>
      <c r="J22" s="14"/>
      <c r="K22" s="43" t="e">
        <f t="shared" si="2"/>
        <v>#DIV/0!</v>
      </c>
    </row>
    <row r="23" spans="1:11" ht="14.25">
      <c r="A23" s="12">
        <v>6</v>
      </c>
      <c r="B23" s="99"/>
      <c r="C23" s="36" t="e">
        <f t="shared" si="0"/>
        <v>#N/A</v>
      </c>
      <c r="D23" s="12" t="e">
        <f t="shared" si="1"/>
        <v>#N/A</v>
      </c>
      <c r="E23" s="17">
        <v>4</v>
      </c>
      <c r="F23" s="50"/>
      <c r="G23" s="12">
        <v>21</v>
      </c>
      <c r="H23" s="99"/>
      <c r="I23" s="100"/>
      <c r="J23" s="14"/>
      <c r="K23" s="43" t="e">
        <f t="shared" si="2"/>
        <v>#DIV/0!</v>
      </c>
    </row>
    <row r="24" spans="1:11" ht="14.25">
      <c r="A24" s="12">
        <v>7</v>
      </c>
      <c r="B24" s="99"/>
      <c r="C24" s="36" t="e">
        <f t="shared" si="0"/>
        <v>#N/A</v>
      </c>
      <c r="D24" s="12" t="e">
        <f t="shared" si="1"/>
        <v>#N/A</v>
      </c>
      <c r="E24" s="17">
        <v>4</v>
      </c>
      <c r="F24" s="50"/>
      <c r="G24" s="12">
        <v>22</v>
      </c>
      <c r="H24" s="99"/>
      <c r="I24" s="100"/>
      <c r="J24" s="14"/>
      <c r="K24" s="43" t="e">
        <f t="shared" si="2"/>
        <v>#DIV/0!</v>
      </c>
    </row>
    <row r="25" spans="1:11" ht="14.25">
      <c r="A25" s="6">
        <v>8</v>
      </c>
      <c r="B25" s="101"/>
      <c r="C25" s="37" t="e">
        <f t="shared" si="0"/>
        <v>#N/A</v>
      </c>
      <c r="D25" s="6" t="e">
        <f t="shared" si="1"/>
        <v>#N/A</v>
      </c>
      <c r="E25" s="18">
        <v>4</v>
      </c>
      <c r="F25" s="50"/>
      <c r="G25" s="12">
        <v>23</v>
      </c>
      <c r="H25" s="99"/>
      <c r="I25" s="100"/>
      <c r="J25" s="14"/>
      <c r="K25" s="43" t="e">
        <f t="shared" si="2"/>
        <v>#DIV/0!</v>
      </c>
    </row>
    <row r="26" spans="1:11" ht="14.25">
      <c r="A26" s="21">
        <v>1</v>
      </c>
      <c r="B26" s="97"/>
      <c r="C26" s="35" t="e">
        <f t="shared" si="0"/>
        <v>#N/A</v>
      </c>
      <c r="D26" s="11" t="e">
        <f t="shared" si="1"/>
        <v>#N/A</v>
      </c>
      <c r="E26" s="57">
        <v>5</v>
      </c>
      <c r="F26" s="50"/>
      <c r="G26" s="12">
        <v>24</v>
      </c>
      <c r="H26" s="99"/>
      <c r="I26" s="100"/>
      <c r="J26" s="14"/>
      <c r="K26" s="43" t="e">
        <f t="shared" si="2"/>
        <v>#DIV/0!</v>
      </c>
    </row>
    <row r="27" spans="1:11" ht="14.25">
      <c r="A27" s="12">
        <v>2</v>
      </c>
      <c r="B27" s="99"/>
      <c r="C27" s="36" t="e">
        <f t="shared" si="0"/>
        <v>#N/A</v>
      </c>
      <c r="D27" s="12" t="e">
        <f t="shared" si="1"/>
        <v>#N/A</v>
      </c>
      <c r="E27" s="17">
        <v>5</v>
      </c>
      <c r="F27" s="50"/>
      <c r="G27" s="12">
        <v>25</v>
      </c>
      <c r="H27" s="99"/>
      <c r="I27" s="100"/>
      <c r="J27" s="14"/>
      <c r="K27" s="43" t="e">
        <f t="shared" si="2"/>
        <v>#DIV/0!</v>
      </c>
    </row>
    <row r="28" spans="1:11" ht="14.25">
      <c r="A28" s="12">
        <v>3</v>
      </c>
      <c r="B28" s="99"/>
      <c r="C28" s="36" t="e">
        <f t="shared" si="0"/>
        <v>#N/A</v>
      </c>
      <c r="D28" s="12" t="e">
        <f t="shared" si="1"/>
        <v>#N/A</v>
      </c>
      <c r="E28" s="17">
        <v>5</v>
      </c>
      <c r="F28" s="50"/>
      <c r="G28" s="12">
        <v>26</v>
      </c>
      <c r="H28" s="99"/>
      <c r="I28" s="100"/>
      <c r="J28" s="14"/>
      <c r="K28" s="43" t="e">
        <f t="shared" si="2"/>
        <v>#DIV/0!</v>
      </c>
    </row>
    <row r="29" spans="1:11" ht="14.25">
      <c r="A29" s="12">
        <v>4</v>
      </c>
      <c r="B29" s="99"/>
      <c r="C29" s="36" t="e">
        <f t="shared" si="0"/>
        <v>#N/A</v>
      </c>
      <c r="D29" s="12" t="e">
        <f t="shared" si="1"/>
        <v>#N/A</v>
      </c>
      <c r="E29" s="17">
        <v>5</v>
      </c>
      <c r="F29" s="50"/>
      <c r="G29" s="12">
        <v>27</v>
      </c>
      <c r="H29" s="99"/>
      <c r="I29" s="100"/>
      <c r="J29" s="14"/>
      <c r="K29" s="43" t="e">
        <f t="shared" si="2"/>
        <v>#DIV/0!</v>
      </c>
    </row>
    <row r="30" spans="1:11" ht="14.25">
      <c r="A30" s="15">
        <v>5</v>
      </c>
      <c r="B30" s="99"/>
      <c r="C30" s="36" t="e">
        <f t="shared" si="0"/>
        <v>#N/A</v>
      </c>
      <c r="D30" s="12" t="e">
        <f t="shared" si="1"/>
        <v>#N/A</v>
      </c>
      <c r="E30" s="17">
        <v>5</v>
      </c>
      <c r="F30" s="50"/>
      <c r="G30" s="12">
        <v>28</v>
      </c>
      <c r="H30" s="99"/>
      <c r="I30" s="100"/>
      <c r="J30" s="14"/>
      <c r="K30" s="43" t="e">
        <f t="shared" si="2"/>
        <v>#DIV/0!</v>
      </c>
    </row>
    <row r="31" spans="1:11" ht="14.25">
      <c r="A31" s="58">
        <v>6</v>
      </c>
      <c r="B31" s="101"/>
      <c r="C31" s="37" t="e">
        <f t="shared" si="0"/>
        <v>#N/A</v>
      </c>
      <c r="D31" s="6" t="e">
        <f t="shared" si="1"/>
        <v>#N/A</v>
      </c>
      <c r="E31" s="18">
        <v>5</v>
      </c>
      <c r="F31" s="50"/>
      <c r="G31" s="12">
        <v>29</v>
      </c>
      <c r="H31" s="99"/>
      <c r="I31" s="100"/>
      <c r="J31" s="14"/>
      <c r="K31" s="43" t="e">
        <f t="shared" si="2"/>
        <v>#DIV/0!</v>
      </c>
    </row>
    <row r="32" spans="1:11" ht="14.25">
      <c r="A32" s="11">
        <v>1</v>
      </c>
      <c r="B32" s="97"/>
      <c r="C32" s="35" t="e">
        <f t="shared" si="0"/>
        <v>#N/A</v>
      </c>
      <c r="D32" s="11" t="e">
        <f t="shared" si="1"/>
        <v>#N/A</v>
      </c>
      <c r="E32" s="57">
        <v>6</v>
      </c>
      <c r="F32" s="50"/>
      <c r="G32" s="12">
        <v>30</v>
      </c>
      <c r="H32" s="99"/>
      <c r="I32" s="100"/>
      <c r="J32" s="14"/>
      <c r="K32" s="43" t="e">
        <f t="shared" si="2"/>
        <v>#DIV/0!</v>
      </c>
    </row>
    <row r="33" spans="1:11" ht="14.25">
      <c r="A33" s="12">
        <v>2</v>
      </c>
      <c r="B33" s="99"/>
      <c r="C33" s="36" t="e">
        <f t="shared" si="0"/>
        <v>#N/A</v>
      </c>
      <c r="D33" s="12" t="e">
        <f t="shared" si="1"/>
        <v>#N/A</v>
      </c>
      <c r="E33" s="17">
        <v>6</v>
      </c>
      <c r="F33" s="50"/>
      <c r="G33" s="12">
        <v>31</v>
      </c>
      <c r="H33" s="99"/>
      <c r="I33" s="100"/>
      <c r="J33" s="14"/>
      <c r="K33" s="43" t="e">
        <f t="shared" si="2"/>
        <v>#DIV/0!</v>
      </c>
    </row>
    <row r="34" spans="1:11" ht="14.25">
      <c r="A34" s="12">
        <v>3</v>
      </c>
      <c r="B34" s="99"/>
      <c r="C34" s="36" t="e">
        <f t="shared" si="0"/>
        <v>#N/A</v>
      </c>
      <c r="D34" s="12" t="e">
        <f t="shared" si="1"/>
        <v>#N/A</v>
      </c>
      <c r="E34" s="17">
        <v>6</v>
      </c>
      <c r="F34" s="50"/>
      <c r="G34" s="12">
        <v>32</v>
      </c>
      <c r="H34" s="99"/>
      <c r="I34" s="100"/>
      <c r="J34" s="14"/>
      <c r="K34" s="43" t="e">
        <f t="shared" si="2"/>
        <v>#DIV/0!</v>
      </c>
    </row>
    <row r="35" spans="1:11" ht="14.25">
      <c r="A35" s="12">
        <v>4</v>
      </c>
      <c r="B35" s="99"/>
      <c r="C35" s="36" t="e">
        <f t="shared" si="0"/>
        <v>#N/A</v>
      </c>
      <c r="D35" s="12" t="e">
        <f t="shared" si="1"/>
        <v>#N/A</v>
      </c>
      <c r="E35" s="17">
        <v>6</v>
      </c>
      <c r="F35" s="50"/>
      <c r="G35" s="12">
        <v>33</v>
      </c>
      <c r="H35" s="99"/>
      <c r="I35" s="100"/>
      <c r="J35" s="14"/>
      <c r="K35" s="43" t="e">
        <f t="shared" si="2"/>
        <v>#DIV/0!</v>
      </c>
    </row>
    <row r="36" spans="1:11" ht="14.25">
      <c r="A36" s="12">
        <v>5</v>
      </c>
      <c r="B36" s="99"/>
      <c r="C36" s="36" t="e">
        <f t="shared" si="0"/>
        <v>#N/A</v>
      </c>
      <c r="D36" s="12" t="e">
        <f t="shared" si="1"/>
        <v>#N/A</v>
      </c>
      <c r="E36" s="17">
        <v>6</v>
      </c>
      <c r="F36" s="50"/>
      <c r="G36" s="12">
        <v>34</v>
      </c>
      <c r="H36" s="99"/>
      <c r="I36" s="100"/>
      <c r="J36" s="14"/>
      <c r="K36" s="43" t="e">
        <f t="shared" si="2"/>
        <v>#DIV/0!</v>
      </c>
    </row>
    <row r="37" spans="1:11" ht="14.25">
      <c r="A37" s="6">
        <v>6</v>
      </c>
      <c r="B37" s="101"/>
      <c r="C37" s="37" t="e">
        <f t="shared" si="0"/>
        <v>#N/A</v>
      </c>
      <c r="D37" s="6" t="e">
        <f t="shared" si="1"/>
        <v>#N/A</v>
      </c>
      <c r="E37" s="18">
        <v>6</v>
      </c>
      <c r="F37" s="50"/>
      <c r="G37" s="12">
        <v>35</v>
      </c>
      <c r="H37" s="99"/>
      <c r="I37" s="100"/>
      <c r="J37" s="14"/>
      <c r="K37" s="43" t="e">
        <f t="shared" si="2"/>
        <v>#DIV/0!</v>
      </c>
    </row>
    <row r="38" spans="1:11" ht="14.25">
      <c r="A38" s="11">
        <v>1</v>
      </c>
      <c r="B38" s="81"/>
      <c r="C38" s="35" t="e">
        <f t="shared" si="0"/>
        <v>#N/A</v>
      </c>
      <c r="D38" s="11" t="e">
        <f t="shared" si="1"/>
        <v>#N/A</v>
      </c>
      <c r="E38" s="57">
        <v>7</v>
      </c>
      <c r="F38" s="50"/>
      <c r="G38" s="12">
        <v>36</v>
      </c>
      <c r="H38" s="47"/>
      <c r="I38" s="100"/>
      <c r="J38" s="14"/>
      <c r="K38" s="43" t="e">
        <f t="shared" si="2"/>
        <v>#DIV/0!</v>
      </c>
    </row>
    <row r="39" spans="1:11" ht="14.25">
      <c r="A39" s="12">
        <v>2</v>
      </c>
      <c r="B39" s="99"/>
      <c r="C39" s="36" t="e">
        <f t="shared" si="0"/>
        <v>#N/A</v>
      </c>
      <c r="D39" s="12" t="e">
        <f t="shared" si="1"/>
        <v>#N/A</v>
      </c>
      <c r="E39" s="17">
        <v>7</v>
      </c>
      <c r="F39" s="50"/>
      <c r="G39" s="12">
        <v>37</v>
      </c>
      <c r="H39" s="99"/>
      <c r="I39" s="100"/>
      <c r="J39" s="14"/>
      <c r="K39" s="43" t="e">
        <f t="shared" si="2"/>
        <v>#DIV/0!</v>
      </c>
    </row>
    <row r="40" spans="1:11" ht="14.25" customHeight="1">
      <c r="A40" s="12">
        <v>3</v>
      </c>
      <c r="B40" s="99"/>
      <c r="C40" s="36" t="e">
        <f t="shared" si="0"/>
        <v>#N/A</v>
      </c>
      <c r="D40" s="12" t="e">
        <f t="shared" si="1"/>
        <v>#N/A</v>
      </c>
      <c r="E40" s="17">
        <v>7</v>
      </c>
      <c r="F40" s="50"/>
      <c r="G40" s="12">
        <v>38</v>
      </c>
      <c r="H40" s="99"/>
      <c r="I40" s="100"/>
      <c r="J40" s="14"/>
      <c r="K40" s="43" t="e">
        <f t="shared" si="2"/>
        <v>#DIV/0!</v>
      </c>
    </row>
    <row r="41" spans="1:11" ht="14.25" customHeight="1">
      <c r="A41" s="12">
        <v>4</v>
      </c>
      <c r="B41" s="99"/>
      <c r="C41" s="36" t="e">
        <f t="shared" si="0"/>
        <v>#N/A</v>
      </c>
      <c r="D41" s="12" t="e">
        <f t="shared" si="1"/>
        <v>#N/A</v>
      </c>
      <c r="E41" s="17">
        <v>7</v>
      </c>
      <c r="F41" s="50"/>
      <c r="G41" s="12">
        <v>39</v>
      </c>
      <c r="H41" s="99"/>
      <c r="I41" s="100"/>
      <c r="J41" s="14"/>
      <c r="K41" s="43" t="e">
        <f t="shared" si="2"/>
        <v>#DIV/0!</v>
      </c>
    </row>
    <row r="42" spans="1:11" ht="14.25" customHeight="1">
      <c r="A42" s="6">
        <v>5</v>
      </c>
      <c r="B42" s="101"/>
      <c r="C42" s="37" t="e">
        <f t="shared" si="0"/>
        <v>#N/A</v>
      </c>
      <c r="D42" s="6" t="e">
        <f t="shared" si="1"/>
        <v>#N/A</v>
      </c>
      <c r="E42" s="18">
        <v>7</v>
      </c>
      <c r="F42" s="50"/>
      <c r="G42" s="12">
        <v>40</v>
      </c>
      <c r="H42" s="47"/>
      <c r="I42" s="100"/>
      <c r="J42" s="14"/>
      <c r="K42" s="43" t="e">
        <f t="shared" si="2"/>
        <v>#DIV/0!</v>
      </c>
    </row>
    <row r="43" spans="1:11" ht="14.25" customHeight="1">
      <c r="A43" s="11">
        <v>1</v>
      </c>
      <c r="B43" s="81"/>
      <c r="C43" s="35" t="e">
        <f t="shared" si="0"/>
        <v>#N/A</v>
      </c>
      <c r="D43" s="11" t="e">
        <f t="shared" si="1"/>
        <v>#N/A</v>
      </c>
      <c r="E43" s="57">
        <v>8</v>
      </c>
      <c r="F43" s="50"/>
      <c r="G43" s="12">
        <v>41</v>
      </c>
      <c r="H43" s="99"/>
      <c r="I43" s="100"/>
      <c r="J43" s="14"/>
      <c r="K43" s="43" t="e">
        <f t="shared" si="2"/>
        <v>#DIV/0!</v>
      </c>
    </row>
    <row r="44" spans="1:11" ht="14.25" customHeight="1">
      <c r="A44" s="12">
        <v>2</v>
      </c>
      <c r="B44" s="99"/>
      <c r="C44" s="36" t="e">
        <f t="shared" si="0"/>
        <v>#N/A</v>
      </c>
      <c r="D44" s="12" t="e">
        <f t="shared" si="1"/>
        <v>#N/A</v>
      </c>
      <c r="E44" s="17">
        <v>8</v>
      </c>
      <c r="F44" s="50"/>
      <c r="G44" s="12">
        <v>42</v>
      </c>
      <c r="H44" s="99"/>
      <c r="I44" s="100"/>
      <c r="J44" s="14"/>
      <c r="K44" s="43" t="e">
        <f t="shared" si="2"/>
        <v>#DIV/0!</v>
      </c>
    </row>
    <row r="45" spans="1:11" ht="14.25" customHeight="1">
      <c r="A45" s="12">
        <v>3</v>
      </c>
      <c r="B45" s="99"/>
      <c r="C45" s="36" t="e">
        <f t="shared" si="0"/>
        <v>#N/A</v>
      </c>
      <c r="D45" s="12" t="e">
        <f t="shared" si="1"/>
        <v>#N/A</v>
      </c>
      <c r="E45" s="17">
        <v>8</v>
      </c>
      <c r="F45" s="50"/>
      <c r="G45" s="12">
        <v>43</v>
      </c>
      <c r="H45" s="99"/>
      <c r="I45" s="100"/>
      <c r="J45" s="14"/>
      <c r="K45" s="43" t="e">
        <f t="shared" si="2"/>
        <v>#DIV/0!</v>
      </c>
    </row>
    <row r="46" spans="1:11" ht="14.25" customHeight="1">
      <c r="A46" s="12">
        <v>4</v>
      </c>
      <c r="B46" s="99"/>
      <c r="C46" s="36" t="e">
        <f t="shared" si="0"/>
        <v>#N/A</v>
      </c>
      <c r="D46" s="12" t="e">
        <f t="shared" si="1"/>
        <v>#N/A</v>
      </c>
      <c r="E46" s="17">
        <v>8</v>
      </c>
      <c r="F46" s="50"/>
      <c r="G46" s="12">
        <v>44</v>
      </c>
      <c r="H46" s="99"/>
      <c r="I46" s="100"/>
      <c r="J46" s="14"/>
      <c r="K46" s="43" t="e">
        <f t="shared" si="2"/>
        <v>#DIV/0!</v>
      </c>
    </row>
    <row r="47" spans="1:11" ht="14.25" customHeight="1">
      <c r="A47" s="82">
        <v>5</v>
      </c>
      <c r="B47" s="101"/>
      <c r="C47" s="51" t="e">
        <f t="shared" si="0"/>
        <v>#N/A</v>
      </c>
      <c r="D47" s="82" t="e">
        <f t="shared" si="1"/>
        <v>#N/A</v>
      </c>
      <c r="E47" s="18">
        <v>8</v>
      </c>
      <c r="F47" s="83"/>
      <c r="G47" s="6">
        <v>45</v>
      </c>
      <c r="H47" s="101"/>
      <c r="I47" s="102"/>
      <c r="J47" s="25"/>
      <c r="K47" s="44" t="e">
        <f t="shared" si="2"/>
        <v>#DIV/0!</v>
      </c>
    </row>
    <row r="48" spans="8:9" ht="10.5" customHeight="1">
      <c r="H48" s="2"/>
      <c r="I48" s="2"/>
    </row>
    <row r="49" spans="8:9" ht="10.5" customHeight="1">
      <c r="H49" s="2"/>
      <c r="I49" s="2"/>
    </row>
    <row r="50" spans="8:9" ht="10.5" customHeight="1">
      <c r="H50" s="2"/>
      <c r="I50" s="2"/>
    </row>
    <row r="51" spans="8:9" ht="10.5" customHeight="1">
      <c r="H51" s="2"/>
      <c r="I51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127"/>
  <sheetViews>
    <sheetView showGridLines="0" zoomScalePageLayoutView="0" workbookViewId="0" topLeftCell="A13">
      <selection activeCell="J10" sqref="J10"/>
    </sheetView>
  </sheetViews>
  <sheetFormatPr defaultColWidth="13.57421875" defaultRowHeight="10.5" customHeight="1"/>
  <cols>
    <col min="1" max="1" width="4.421875" style="239" customWidth="1"/>
    <col min="2" max="2" width="19.57421875" style="247" bestFit="1" customWidth="1"/>
    <col min="3" max="3" width="6.8515625" style="276" bestFit="1" customWidth="1"/>
    <col min="4" max="4" width="6.140625" style="239" bestFit="1" customWidth="1"/>
    <col min="5" max="5" width="4.421875" style="278" bestFit="1" customWidth="1"/>
    <col min="6" max="6" width="4.140625" style="239" bestFit="1" customWidth="1"/>
    <col min="7" max="7" width="19.57421875" style="247" bestFit="1" customWidth="1"/>
    <col min="8" max="8" width="7.8515625" style="279" bestFit="1" customWidth="1"/>
    <col min="9" max="9" width="6.140625" style="239" bestFit="1" customWidth="1"/>
    <col min="10" max="10" width="7.140625" style="277" customWidth="1"/>
    <col min="11" max="11" width="6.421875" style="262" customWidth="1"/>
    <col min="12" max="16384" width="13.57421875" style="247" customWidth="1"/>
  </cols>
  <sheetData>
    <row r="1" spans="1:11" s="115" customFormat="1" ht="18.75" customHeight="1">
      <c r="A1" s="350" t="s">
        <v>149</v>
      </c>
      <c r="B1" s="351"/>
      <c r="C1" s="351"/>
      <c r="D1" s="351"/>
      <c r="E1" s="351"/>
      <c r="F1" s="351"/>
      <c r="G1" s="351"/>
      <c r="H1" s="351"/>
      <c r="I1" s="351"/>
      <c r="J1" s="231">
        <v>4</v>
      </c>
      <c r="K1" s="115" t="s">
        <v>13</v>
      </c>
    </row>
    <row r="2" spans="1:11" s="239" customFormat="1" ht="14.25">
      <c r="A2" s="232" t="s">
        <v>5</v>
      </c>
      <c r="B2" s="232" t="s">
        <v>7</v>
      </c>
      <c r="C2" s="233" t="s">
        <v>0</v>
      </c>
      <c r="D2" s="234" t="s">
        <v>1</v>
      </c>
      <c r="E2" s="235" t="s">
        <v>19</v>
      </c>
      <c r="F2" s="234" t="s">
        <v>5</v>
      </c>
      <c r="G2" s="236" t="s">
        <v>6</v>
      </c>
      <c r="H2" s="237" t="s">
        <v>0</v>
      </c>
      <c r="I2" s="234" t="s">
        <v>1</v>
      </c>
      <c r="J2" s="234" t="s">
        <v>12</v>
      </c>
      <c r="K2" s="238"/>
    </row>
    <row r="3" spans="1:11" ht="12.75" customHeight="1">
      <c r="A3" s="240">
        <v>1</v>
      </c>
      <c r="B3" s="104" t="s">
        <v>134</v>
      </c>
      <c r="C3" s="241">
        <v>0.016666666666666666</v>
      </c>
      <c r="D3" s="242">
        <f>VLOOKUP($B3,$G$2:$I$49,3,FALSE)</f>
        <v>100</v>
      </c>
      <c r="E3" s="243">
        <v>1</v>
      </c>
      <c r="F3" s="107">
        <v>1</v>
      </c>
      <c r="G3" s="104" t="s">
        <v>134</v>
      </c>
      <c r="H3" s="110">
        <v>0.016666666666666666</v>
      </c>
      <c r="I3" s="244">
        <v>100</v>
      </c>
      <c r="J3" s="245">
        <f aca="true" t="shared" si="0" ref="J3:J53">H3/J$1</f>
        <v>0.004166666666666667</v>
      </c>
      <c r="K3" s="246"/>
    </row>
    <row r="4" spans="1:11" ht="12.75" customHeight="1">
      <c r="A4" s="248">
        <v>2</v>
      </c>
      <c r="B4" s="105" t="s">
        <v>67</v>
      </c>
      <c r="C4" s="249">
        <v>0.016875</v>
      </c>
      <c r="D4" s="250">
        <f aca="true" t="shared" si="1" ref="D4:D50">VLOOKUP($B4,$G$2:$I$53,3,FALSE)</f>
        <v>99</v>
      </c>
      <c r="E4" s="251">
        <v>1</v>
      </c>
      <c r="F4" s="109">
        <v>2</v>
      </c>
      <c r="G4" s="105" t="s">
        <v>67</v>
      </c>
      <c r="H4" s="108">
        <v>0.016875</v>
      </c>
      <c r="I4" s="252">
        <v>99</v>
      </c>
      <c r="J4" s="253">
        <f t="shared" si="0"/>
        <v>0.00421875</v>
      </c>
      <c r="K4" s="246"/>
    </row>
    <row r="5" spans="1:11" ht="12.75" customHeight="1">
      <c r="A5" s="248">
        <v>3</v>
      </c>
      <c r="B5" s="103" t="s">
        <v>23</v>
      </c>
      <c r="C5" s="249">
        <v>0.01704861111111111</v>
      </c>
      <c r="D5" s="250">
        <f t="shared" si="1"/>
        <v>98</v>
      </c>
      <c r="E5" s="251">
        <v>1</v>
      </c>
      <c r="F5" s="109">
        <v>3</v>
      </c>
      <c r="G5" s="103" t="s">
        <v>23</v>
      </c>
      <c r="H5" s="108">
        <v>0.01704861111111111</v>
      </c>
      <c r="I5" s="252">
        <v>98</v>
      </c>
      <c r="J5" s="253">
        <f t="shared" si="0"/>
        <v>0.004262152777777778</v>
      </c>
      <c r="K5" s="246"/>
    </row>
    <row r="6" spans="1:11" ht="12.75" customHeight="1">
      <c r="A6" s="248">
        <v>4</v>
      </c>
      <c r="B6" s="105" t="s">
        <v>96</v>
      </c>
      <c r="C6" s="249">
        <v>0.01719907407407407</v>
      </c>
      <c r="D6" s="250">
        <f t="shared" si="1"/>
        <v>97</v>
      </c>
      <c r="E6" s="251">
        <v>1</v>
      </c>
      <c r="F6" s="109">
        <v>4</v>
      </c>
      <c r="G6" s="105" t="s">
        <v>96</v>
      </c>
      <c r="H6" s="108">
        <v>0.01719907407407407</v>
      </c>
      <c r="I6" s="252">
        <v>97</v>
      </c>
      <c r="J6" s="253">
        <f t="shared" si="0"/>
        <v>0.004299768518518518</v>
      </c>
      <c r="K6" s="246"/>
    </row>
    <row r="7" spans="1:11" ht="12.75" customHeight="1">
      <c r="A7" s="109">
        <v>5</v>
      </c>
      <c r="B7" s="103" t="s">
        <v>72</v>
      </c>
      <c r="C7" s="249">
        <v>0.017326388888888888</v>
      </c>
      <c r="D7" s="250">
        <f t="shared" si="1"/>
        <v>96</v>
      </c>
      <c r="E7" s="251">
        <v>1</v>
      </c>
      <c r="F7" s="109">
        <v>5</v>
      </c>
      <c r="G7" s="105" t="s">
        <v>72</v>
      </c>
      <c r="H7" s="108">
        <v>0.017326388888888888</v>
      </c>
      <c r="I7" s="252">
        <v>96</v>
      </c>
      <c r="J7" s="253">
        <f t="shared" si="0"/>
        <v>0.004331597222222222</v>
      </c>
      <c r="K7" s="246"/>
    </row>
    <row r="8" spans="1:11" ht="12.75" customHeight="1">
      <c r="A8" s="109">
        <v>6</v>
      </c>
      <c r="B8" s="103" t="s">
        <v>57</v>
      </c>
      <c r="C8" s="249">
        <v>0.01806712962962963</v>
      </c>
      <c r="D8" s="250">
        <f t="shared" si="1"/>
        <v>95</v>
      </c>
      <c r="E8" s="251">
        <v>1</v>
      </c>
      <c r="F8" s="109">
        <v>6</v>
      </c>
      <c r="G8" s="103" t="s">
        <v>57</v>
      </c>
      <c r="H8" s="108">
        <v>0.01806712962962963</v>
      </c>
      <c r="I8" s="252">
        <v>95</v>
      </c>
      <c r="J8" s="253">
        <f t="shared" si="0"/>
        <v>0.004516782407407408</v>
      </c>
      <c r="K8" s="246"/>
    </row>
    <row r="9" spans="1:11" ht="12.75" customHeight="1">
      <c r="A9" s="109">
        <v>7</v>
      </c>
      <c r="B9" s="103" t="s">
        <v>35</v>
      </c>
      <c r="C9" s="249">
        <v>0.018171296296296297</v>
      </c>
      <c r="D9" s="250">
        <f t="shared" si="1"/>
        <v>94</v>
      </c>
      <c r="E9" s="251">
        <v>1</v>
      </c>
      <c r="F9" s="109">
        <v>7</v>
      </c>
      <c r="G9" s="105" t="s">
        <v>35</v>
      </c>
      <c r="H9" s="108">
        <v>0.018171296296296297</v>
      </c>
      <c r="I9" s="252">
        <v>94</v>
      </c>
      <c r="J9" s="253">
        <f t="shared" si="0"/>
        <v>0.004542824074074074</v>
      </c>
      <c r="K9" s="246"/>
    </row>
    <row r="10" spans="1:11" ht="12.75" customHeight="1">
      <c r="A10" s="254">
        <v>8</v>
      </c>
      <c r="B10" s="106" t="s">
        <v>89</v>
      </c>
      <c r="C10" s="255">
        <v>0.019282407407407408</v>
      </c>
      <c r="D10" s="256">
        <f t="shared" si="1"/>
        <v>88</v>
      </c>
      <c r="E10" s="257">
        <v>1</v>
      </c>
      <c r="F10" s="109">
        <v>8</v>
      </c>
      <c r="G10" s="103" t="s">
        <v>108</v>
      </c>
      <c r="H10" s="108">
        <v>0.018425925925925925</v>
      </c>
      <c r="I10" s="252">
        <v>93</v>
      </c>
      <c r="J10" s="253">
        <f t="shared" si="0"/>
        <v>0.004606481481481481</v>
      </c>
      <c r="K10" s="246"/>
    </row>
    <row r="11" spans="1:11" ht="12.75" customHeight="1">
      <c r="A11" s="107">
        <v>1</v>
      </c>
      <c r="B11" s="112" t="s">
        <v>42</v>
      </c>
      <c r="C11" s="241">
        <v>0.01902777777777778</v>
      </c>
      <c r="D11" s="242">
        <f t="shared" si="1"/>
        <v>90</v>
      </c>
      <c r="E11" s="243">
        <v>2</v>
      </c>
      <c r="F11" s="109">
        <v>9</v>
      </c>
      <c r="G11" s="105" t="s">
        <v>74</v>
      </c>
      <c r="H11" s="108">
        <v>0.018819444444444448</v>
      </c>
      <c r="I11" s="252">
        <v>92</v>
      </c>
      <c r="J11" s="253">
        <f t="shared" si="0"/>
        <v>0.004704861111111112</v>
      </c>
      <c r="K11" s="246"/>
    </row>
    <row r="12" spans="1:11" ht="12.75" customHeight="1">
      <c r="A12" s="109">
        <v>2</v>
      </c>
      <c r="B12" s="105" t="s">
        <v>60</v>
      </c>
      <c r="C12" s="249">
        <v>0.01940972222222222</v>
      </c>
      <c r="D12" s="250">
        <f t="shared" si="1"/>
        <v>87</v>
      </c>
      <c r="E12" s="251">
        <v>2</v>
      </c>
      <c r="F12" s="109">
        <v>10</v>
      </c>
      <c r="G12" s="105" t="s">
        <v>150</v>
      </c>
      <c r="H12" s="108">
        <v>0.018912037037037036</v>
      </c>
      <c r="I12" s="252">
        <v>91</v>
      </c>
      <c r="J12" s="253">
        <f t="shared" si="0"/>
        <v>0.004728009259259259</v>
      </c>
      <c r="K12" s="246"/>
    </row>
    <row r="13" spans="1:11" ht="12.75" customHeight="1">
      <c r="A13" s="109">
        <v>3</v>
      </c>
      <c r="B13" s="103" t="s">
        <v>124</v>
      </c>
      <c r="C13" s="249">
        <v>0.019976851851851853</v>
      </c>
      <c r="D13" s="250">
        <f t="shared" si="1"/>
        <v>85</v>
      </c>
      <c r="E13" s="251">
        <v>2</v>
      </c>
      <c r="F13" s="109">
        <v>11</v>
      </c>
      <c r="G13" s="103" t="s">
        <v>42</v>
      </c>
      <c r="H13" s="108">
        <v>0.01902777777777778</v>
      </c>
      <c r="I13" s="252">
        <v>90</v>
      </c>
      <c r="J13" s="253">
        <f t="shared" si="0"/>
        <v>0.004756944444444445</v>
      </c>
      <c r="K13" s="246"/>
    </row>
    <row r="14" spans="1:11" ht="12.75" customHeight="1">
      <c r="A14" s="254">
        <v>4</v>
      </c>
      <c r="B14" s="106" t="s">
        <v>22</v>
      </c>
      <c r="C14" s="255">
        <v>0.020335648148148148</v>
      </c>
      <c r="D14" s="256">
        <f t="shared" si="1"/>
        <v>84</v>
      </c>
      <c r="E14" s="257">
        <v>2</v>
      </c>
      <c r="F14" s="109">
        <v>12</v>
      </c>
      <c r="G14" s="105" t="s">
        <v>135</v>
      </c>
      <c r="H14" s="108">
        <v>0.019131944444444444</v>
      </c>
      <c r="I14" s="252">
        <v>89</v>
      </c>
      <c r="J14" s="253">
        <f t="shared" si="0"/>
        <v>0.004782986111111111</v>
      </c>
      <c r="K14" s="246"/>
    </row>
    <row r="15" spans="1:11" ht="12.75" customHeight="1">
      <c r="A15" s="107">
        <v>1</v>
      </c>
      <c r="B15" s="104" t="s">
        <v>108</v>
      </c>
      <c r="C15" s="241">
        <v>0.018425925925925925</v>
      </c>
      <c r="D15" s="242">
        <f t="shared" si="1"/>
        <v>93</v>
      </c>
      <c r="E15" s="243">
        <v>3</v>
      </c>
      <c r="F15" s="109">
        <v>13</v>
      </c>
      <c r="G15" s="105" t="s">
        <v>89</v>
      </c>
      <c r="H15" s="108">
        <v>0.019282407407407408</v>
      </c>
      <c r="I15" s="252">
        <v>88</v>
      </c>
      <c r="J15" s="253">
        <f t="shared" si="0"/>
        <v>0.004820601851851852</v>
      </c>
      <c r="K15" s="246"/>
    </row>
    <row r="16" spans="1:11" ht="12.75" customHeight="1">
      <c r="A16" s="109">
        <v>2</v>
      </c>
      <c r="B16" s="105" t="s">
        <v>74</v>
      </c>
      <c r="C16" s="249">
        <v>0.018819444444444448</v>
      </c>
      <c r="D16" s="250">
        <f t="shared" si="1"/>
        <v>92</v>
      </c>
      <c r="E16" s="251">
        <v>3</v>
      </c>
      <c r="F16" s="109">
        <v>14</v>
      </c>
      <c r="G16" s="103" t="s">
        <v>60</v>
      </c>
      <c r="H16" s="108">
        <v>0.01940972222222222</v>
      </c>
      <c r="I16" s="252">
        <v>87</v>
      </c>
      <c r="J16" s="253">
        <f t="shared" si="0"/>
        <v>0.004852430555555555</v>
      </c>
      <c r="K16" s="246"/>
    </row>
    <row r="17" spans="1:11" ht="12.75" customHeight="1">
      <c r="A17" s="109">
        <v>3</v>
      </c>
      <c r="B17" s="103" t="s">
        <v>150</v>
      </c>
      <c r="C17" s="249">
        <v>0.018912037037037036</v>
      </c>
      <c r="D17" s="250">
        <f t="shared" si="1"/>
        <v>91</v>
      </c>
      <c r="E17" s="251">
        <v>3</v>
      </c>
      <c r="F17" s="109">
        <v>15</v>
      </c>
      <c r="G17" s="105" t="s">
        <v>99</v>
      </c>
      <c r="H17" s="108">
        <v>0.019571759259259257</v>
      </c>
      <c r="I17" s="252">
        <v>86</v>
      </c>
      <c r="J17" s="253">
        <f t="shared" si="0"/>
        <v>0.004892939814814814</v>
      </c>
      <c r="K17" s="246"/>
    </row>
    <row r="18" spans="1:11" ht="12.75" customHeight="1">
      <c r="A18" s="109">
        <v>4</v>
      </c>
      <c r="B18" s="105" t="s">
        <v>135</v>
      </c>
      <c r="C18" s="249">
        <v>0.019131944444444444</v>
      </c>
      <c r="D18" s="250">
        <f t="shared" si="1"/>
        <v>89</v>
      </c>
      <c r="E18" s="251">
        <v>3</v>
      </c>
      <c r="F18" s="109">
        <v>16</v>
      </c>
      <c r="G18" s="105" t="s">
        <v>151</v>
      </c>
      <c r="H18" s="108">
        <v>0.019930555555555556</v>
      </c>
      <c r="I18" s="252" t="s">
        <v>131</v>
      </c>
      <c r="J18" s="253">
        <f t="shared" si="0"/>
        <v>0.004982638888888889</v>
      </c>
      <c r="K18" s="246"/>
    </row>
    <row r="19" spans="1:11" ht="12.75" customHeight="1">
      <c r="A19" s="109">
        <v>5</v>
      </c>
      <c r="B19" s="105" t="s">
        <v>99</v>
      </c>
      <c r="C19" s="249">
        <v>0.019571759259259257</v>
      </c>
      <c r="D19" s="250">
        <f t="shared" si="1"/>
        <v>86</v>
      </c>
      <c r="E19" s="258">
        <v>3</v>
      </c>
      <c r="F19" s="109">
        <v>17</v>
      </c>
      <c r="G19" s="103" t="s">
        <v>124</v>
      </c>
      <c r="H19" s="108">
        <v>0.019976851851851853</v>
      </c>
      <c r="I19" s="252">
        <v>85</v>
      </c>
      <c r="J19" s="253">
        <f t="shared" si="0"/>
        <v>0.004994212962962963</v>
      </c>
      <c r="K19" s="246"/>
    </row>
    <row r="20" spans="1:11" ht="12.75" customHeight="1">
      <c r="A20" s="254">
        <v>6</v>
      </c>
      <c r="B20" s="106" t="s">
        <v>78</v>
      </c>
      <c r="C20" s="255">
        <v>0.02048611111111111</v>
      </c>
      <c r="D20" s="256">
        <f t="shared" si="1"/>
        <v>83</v>
      </c>
      <c r="E20" s="259">
        <v>3</v>
      </c>
      <c r="F20" s="109">
        <v>18</v>
      </c>
      <c r="G20" s="103" t="s">
        <v>22</v>
      </c>
      <c r="H20" s="108">
        <v>0.020335648148148148</v>
      </c>
      <c r="I20" s="252">
        <v>84</v>
      </c>
      <c r="J20" s="253">
        <f t="shared" si="0"/>
        <v>0.005083912037037037</v>
      </c>
      <c r="K20" s="246"/>
    </row>
    <row r="21" spans="1:11" ht="12.75" customHeight="1">
      <c r="A21" s="107">
        <v>1</v>
      </c>
      <c r="B21" s="112" t="s">
        <v>95</v>
      </c>
      <c r="C21" s="241">
        <v>0.02079861111111111</v>
      </c>
      <c r="D21" s="242">
        <f t="shared" si="1"/>
        <v>82</v>
      </c>
      <c r="E21" s="260">
        <v>4</v>
      </c>
      <c r="F21" s="109">
        <v>19</v>
      </c>
      <c r="G21" s="103" t="s">
        <v>78</v>
      </c>
      <c r="H21" s="108">
        <v>0.02048611111111111</v>
      </c>
      <c r="I21" s="252">
        <v>83</v>
      </c>
      <c r="J21" s="253">
        <f t="shared" si="0"/>
        <v>0.005121527777777778</v>
      </c>
      <c r="K21" s="246"/>
    </row>
    <row r="22" spans="1:11" ht="12.75" customHeight="1">
      <c r="A22" s="109">
        <v>2</v>
      </c>
      <c r="B22" s="103" t="s">
        <v>68</v>
      </c>
      <c r="C22" s="249">
        <v>0.02085648148148148</v>
      </c>
      <c r="D22" s="250">
        <f t="shared" si="1"/>
        <v>81</v>
      </c>
      <c r="E22" s="258">
        <v>4</v>
      </c>
      <c r="F22" s="109">
        <v>20</v>
      </c>
      <c r="G22" s="105" t="s">
        <v>95</v>
      </c>
      <c r="H22" s="108">
        <v>0.02079861111111111</v>
      </c>
      <c r="I22" s="252">
        <v>82</v>
      </c>
      <c r="J22" s="253">
        <f t="shared" si="0"/>
        <v>0.005199652777777778</v>
      </c>
      <c r="K22" s="246"/>
    </row>
    <row r="23" spans="1:11" ht="12.75" customHeight="1">
      <c r="A23" s="109">
        <v>3</v>
      </c>
      <c r="B23" s="105" t="s">
        <v>43</v>
      </c>
      <c r="C23" s="249">
        <v>0.02096064814814815</v>
      </c>
      <c r="D23" s="250">
        <f t="shared" si="1"/>
        <v>80</v>
      </c>
      <c r="E23" s="258">
        <v>4</v>
      </c>
      <c r="F23" s="109">
        <v>21</v>
      </c>
      <c r="G23" s="105" t="s">
        <v>68</v>
      </c>
      <c r="H23" s="108">
        <v>0.02085648148148148</v>
      </c>
      <c r="I23" s="252">
        <v>81</v>
      </c>
      <c r="J23" s="253">
        <f t="shared" si="0"/>
        <v>0.00521412037037037</v>
      </c>
      <c r="K23" s="246"/>
    </row>
    <row r="24" spans="1:11" ht="12.75" customHeight="1">
      <c r="A24" s="109">
        <v>4</v>
      </c>
      <c r="B24" s="105" t="s">
        <v>24</v>
      </c>
      <c r="C24" s="249">
        <v>0.021145833333333332</v>
      </c>
      <c r="D24" s="250">
        <f t="shared" si="1"/>
        <v>79</v>
      </c>
      <c r="E24" s="258">
        <v>4</v>
      </c>
      <c r="F24" s="109">
        <v>22</v>
      </c>
      <c r="G24" s="105" t="s">
        <v>43</v>
      </c>
      <c r="H24" s="108">
        <v>0.02096064814814815</v>
      </c>
      <c r="I24" s="252">
        <v>80</v>
      </c>
      <c r="J24" s="253">
        <f t="shared" si="0"/>
        <v>0.005240162037037037</v>
      </c>
      <c r="K24" s="246"/>
    </row>
    <row r="25" spans="1:11" ht="12.75" customHeight="1">
      <c r="A25" s="248">
        <v>5</v>
      </c>
      <c r="B25" s="105" t="s">
        <v>15</v>
      </c>
      <c r="C25" s="249">
        <v>0.02136574074074074</v>
      </c>
      <c r="D25" s="250">
        <f t="shared" si="1"/>
        <v>78</v>
      </c>
      <c r="E25" s="258">
        <v>4</v>
      </c>
      <c r="F25" s="109">
        <v>23</v>
      </c>
      <c r="G25" s="103" t="s">
        <v>24</v>
      </c>
      <c r="H25" s="108">
        <v>0.021145833333333332</v>
      </c>
      <c r="I25" s="252">
        <v>79</v>
      </c>
      <c r="J25" s="253">
        <f t="shared" si="0"/>
        <v>0.005286458333333333</v>
      </c>
      <c r="K25" s="246"/>
    </row>
    <row r="26" spans="1:11" ht="12.75" customHeight="1">
      <c r="A26" s="109">
        <v>6</v>
      </c>
      <c r="B26" s="105" t="s">
        <v>91</v>
      </c>
      <c r="C26" s="249">
        <v>0.02146990740740741</v>
      </c>
      <c r="D26" s="250">
        <f t="shared" si="1"/>
        <v>77</v>
      </c>
      <c r="E26" s="258">
        <v>4</v>
      </c>
      <c r="F26" s="109">
        <v>24</v>
      </c>
      <c r="G26" s="103" t="s">
        <v>15</v>
      </c>
      <c r="H26" s="108">
        <v>0.02136574074074074</v>
      </c>
      <c r="I26" s="252">
        <v>78</v>
      </c>
      <c r="J26" s="253">
        <f t="shared" si="0"/>
        <v>0.005341435185185185</v>
      </c>
      <c r="K26" s="246"/>
    </row>
    <row r="27" spans="1:11" ht="12.75" customHeight="1">
      <c r="A27" s="109">
        <v>7</v>
      </c>
      <c r="B27" s="105" t="s">
        <v>25</v>
      </c>
      <c r="C27" s="249">
        <v>0.02153935185185185</v>
      </c>
      <c r="D27" s="250">
        <f t="shared" si="1"/>
        <v>76</v>
      </c>
      <c r="E27" s="258">
        <v>4</v>
      </c>
      <c r="F27" s="109">
        <v>25</v>
      </c>
      <c r="G27" s="105" t="s">
        <v>91</v>
      </c>
      <c r="H27" s="108">
        <v>0.02146990740740741</v>
      </c>
      <c r="I27" s="252">
        <v>77</v>
      </c>
      <c r="J27" s="253">
        <f t="shared" si="0"/>
        <v>0.0053674768518518524</v>
      </c>
      <c r="K27" s="246"/>
    </row>
    <row r="28" spans="1:11" ht="12.75" customHeight="1">
      <c r="A28" s="109">
        <v>8</v>
      </c>
      <c r="B28" s="103" t="s">
        <v>111</v>
      </c>
      <c r="C28" s="249">
        <v>0.0215625</v>
      </c>
      <c r="D28" s="250">
        <f t="shared" si="1"/>
        <v>75</v>
      </c>
      <c r="E28" s="258">
        <v>4</v>
      </c>
      <c r="F28" s="109">
        <v>26</v>
      </c>
      <c r="G28" s="103" t="s">
        <v>25</v>
      </c>
      <c r="H28" s="108">
        <v>0.02153935185185185</v>
      </c>
      <c r="I28" s="252">
        <v>76</v>
      </c>
      <c r="J28" s="253">
        <f t="shared" si="0"/>
        <v>0.005384837962962963</v>
      </c>
      <c r="K28" s="246"/>
    </row>
    <row r="29" spans="1:11" ht="12.75" customHeight="1">
      <c r="A29" s="248">
        <v>9</v>
      </c>
      <c r="B29" s="103" t="s">
        <v>86</v>
      </c>
      <c r="C29" s="249">
        <v>0.021689814814814815</v>
      </c>
      <c r="D29" s="250">
        <f t="shared" si="1"/>
        <v>74</v>
      </c>
      <c r="E29" s="258">
        <v>4</v>
      </c>
      <c r="F29" s="109">
        <v>27</v>
      </c>
      <c r="G29" s="103" t="s">
        <v>111</v>
      </c>
      <c r="H29" s="108">
        <v>0.0215625</v>
      </c>
      <c r="I29" s="252">
        <v>75</v>
      </c>
      <c r="J29" s="253">
        <f t="shared" si="0"/>
        <v>0.005390625</v>
      </c>
      <c r="K29" s="246"/>
    </row>
    <row r="30" spans="1:11" ht="12.75" customHeight="1">
      <c r="A30" s="248">
        <v>10</v>
      </c>
      <c r="B30" s="103" t="s">
        <v>113</v>
      </c>
      <c r="C30" s="249">
        <v>0.02359953703703704</v>
      </c>
      <c r="D30" s="250">
        <f t="shared" si="1"/>
        <v>70</v>
      </c>
      <c r="E30" s="258">
        <v>4</v>
      </c>
      <c r="F30" s="109">
        <v>28</v>
      </c>
      <c r="G30" s="103" t="s">
        <v>86</v>
      </c>
      <c r="H30" s="108">
        <v>0.021689814814814815</v>
      </c>
      <c r="I30" s="252">
        <v>74</v>
      </c>
      <c r="J30" s="253">
        <f t="shared" si="0"/>
        <v>0.005422453703703704</v>
      </c>
      <c r="K30" s="246"/>
    </row>
    <row r="31" spans="1:11" ht="12.75" customHeight="1">
      <c r="A31" s="254">
        <v>11</v>
      </c>
      <c r="B31" s="106" t="s">
        <v>138</v>
      </c>
      <c r="C31" s="255">
        <v>0.023715277777777776</v>
      </c>
      <c r="D31" s="256">
        <f t="shared" si="1"/>
        <v>69</v>
      </c>
      <c r="E31" s="259">
        <v>4</v>
      </c>
      <c r="F31" s="109">
        <v>29</v>
      </c>
      <c r="G31" s="105" t="s">
        <v>65</v>
      </c>
      <c r="H31" s="108">
        <v>0.021967592592592594</v>
      </c>
      <c r="I31" s="252">
        <v>73</v>
      </c>
      <c r="J31" s="253">
        <f t="shared" si="0"/>
        <v>0.0054918981481481485</v>
      </c>
      <c r="K31" s="246"/>
    </row>
    <row r="32" spans="1:11" ht="12.75" customHeight="1">
      <c r="A32" s="107">
        <v>1</v>
      </c>
      <c r="B32" s="112" t="s">
        <v>65</v>
      </c>
      <c r="C32" s="241">
        <v>0.021967592592592594</v>
      </c>
      <c r="D32" s="242">
        <f t="shared" si="1"/>
        <v>73</v>
      </c>
      <c r="E32" s="260">
        <v>5</v>
      </c>
      <c r="F32" s="109">
        <v>30</v>
      </c>
      <c r="G32" s="105" t="s">
        <v>88</v>
      </c>
      <c r="H32" s="108">
        <v>0.023009259259259257</v>
      </c>
      <c r="I32" s="252">
        <v>72</v>
      </c>
      <c r="J32" s="253">
        <f t="shared" si="0"/>
        <v>0.005752314814814814</v>
      </c>
      <c r="K32" s="246"/>
    </row>
    <row r="33" spans="1:11" ht="12.75" customHeight="1">
      <c r="A33" s="109">
        <v>2</v>
      </c>
      <c r="B33" s="105" t="s">
        <v>16</v>
      </c>
      <c r="C33" s="249">
        <v>0.023460648148148147</v>
      </c>
      <c r="D33" s="250">
        <f t="shared" si="1"/>
        <v>71</v>
      </c>
      <c r="E33" s="258">
        <v>5</v>
      </c>
      <c r="F33" s="109">
        <v>31</v>
      </c>
      <c r="G33" s="103" t="s">
        <v>16</v>
      </c>
      <c r="H33" s="108">
        <v>0.023460648148148147</v>
      </c>
      <c r="I33" s="252">
        <v>71</v>
      </c>
      <c r="J33" s="253">
        <f t="shared" si="0"/>
        <v>0.005865162037037037</v>
      </c>
      <c r="K33" s="246"/>
    </row>
    <row r="34" spans="1:11" ht="12.75" customHeight="1">
      <c r="A34" s="254">
        <v>3</v>
      </c>
      <c r="B34" s="111" t="s">
        <v>53</v>
      </c>
      <c r="C34" s="255">
        <v>0.024305555555555556</v>
      </c>
      <c r="D34" s="256">
        <f t="shared" si="1"/>
        <v>66</v>
      </c>
      <c r="E34" s="259">
        <v>5</v>
      </c>
      <c r="F34" s="109">
        <v>32</v>
      </c>
      <c r="G34" s="105" t="s">
        <v>113</v>
      </c>
      <c r="H34" s="108">
        <v>0.02359953703703704</v>
      </c>
      <c r="I34" s="252">
        <v>70</v>
      </c>
      <c r="J34" s="253">
        <f t="shared" si="0"/>
        <v>0.00589988425925926</v>
      </c>
      <c r="K34" s="246"/>
    </row>
    <row r="35" spans="1:11" ht="12.75" customHeight="1">
      <c r="A35" s="107">
        <v>1</v>
      </c>
      <c r="B35" s="112" t="s">
        <v>88</v>
      </c>
      <c r="C35" s="241">
        <v>0.023009259259259257</v>
      </c>
      <c r="D35" s="242">
        <f t="shared" si="1"/>
        <v>72</v>
      </c>
      <c r="E35" s="260">
        <v>6</v>
      </c>
      <c r="F35" s="109">
        <v>33</v>
      </c>
      <c r="G35" s="103" t="s">
        <v>138</v>
      </c>
      <c r="H35" s="108">
        <v>0.023715277777777776</v>
      </c>
      <c r="I35" s="252">
        <v>69</v>
      </c>
      <c r="J35" s="253">
        <f t="shared" si="0"/>
        <v>0.005928819444444444</v>
      </c>
      <c r="K35" s="246"/>
    </row>
    <row r="36" spans="1:11" ht="12.75" customHeight="1">
      <c r="A36" s="109">
        <v>2</v>
      </c>
      <c r="B36" s="105" t="s">
        <v>115</v>
      </c>
      <c r="C36" s="249">
        <v>0.023750000000000004</v>
      </c>
      <c r="D36" s="250">
        <f t="shared" si="1"/>
        <v>68</v>
      </c>
      <c r="E36" s="258">
        <v>6</v>
      </c>
      <c r="F36" s="109">
        <v>34</v>
      </c>
      <c r="G36" s="105" t="s">
        <v>115</v>
      </c>
      <c r="H36" s="108">
        <v>0.023750000000000004</v>
      </c>
      <c r="I36" s="252">
        <v>68</v>
      </c>
      <c r="J36" s="253">
        <f t="shared" si="0"/>
        <v>0.005937500000000001</v>
      </c>
      <c r="K36" s="246"/>
    </row>
    <row r="37" spans="1:11" ht="12.75" customHeight="1">
      <c r="A37" s="109">
        <v>3</v>
      </c>
      <c r="B37" s="103" t="s">
        <v>107</v>
      </c>
      <c r="C37" s="249">
        <v>0.023842592592592596</v>
      </c>
      <c r="D37" s="250">
        <f t="shared" si="1"/>
        <v>67</v>
      </c>
      <c r="E37" s="258">
        <v>6</v>
      </c>
      <c r="F37" s="109">
        <v>35</v>
      </c>
      <c r="G37" s="105" t="s">
        <v>107</v>
      </c>
      <c r="H37" s="108">
        <v>0.023842592592592596</v>
      </c>
      <c r="I37" s="252">
        <v>67</v>
      </c>
      <c r="J37" s="253">
        <f t="shared" si="0"/>
        <v>0.005960648148148149</v>
      </c>
      <c r="K37" s="246"/>
    </row>
    <row r="38" spans="1:11" ht="12.75" customHeight="1">
      <c r="A38" s="109">
        <v>4</v>
      </c>
      <c r="B38" s="103" t="s">
        <v>58</v>
      </c>
      <c r="C38" s="249">
        <v>0.02487268518518519</v>
      </c>
      <c r="D38" s="250">
        <f t="shared" si="1"/>
        <v>65</v>
      </c>
      <c r="E38" s="258">
        <v>6</v>
      </c>
      <c r="F38" s="109">
        <v>36</v>
      </c>
      <c r="G38" s="103" t="s">
        <v>152</v>
      </c>
      <c r="H38" s="108">
        <v>0.024050925925925924</v>
      </c>
      <c r="I38" s="252" t="s">
        <v>131</v>
      </c>
      <c r="J38" s="253">
        <f t="shared" si="0"/>
        <v>0.006012731481481481</v>
      </c>
      <c r="K38" s="246"/>
    </row>
    <row r="39" spans="1:11" ht="12.75" customHeight="1">
      <c r="A39" s="109">
        <v>5</v>
      </c>
      <c r="B39" s="103" t="s">
        <v>69</v>
      </c>
      <c r="C39" s="249">
        <v>0.025092592592592593</v>
      </c>
      <c r="D39" s="250">
        <f t="shared" si="1"/>
        <v>64</v>
      </c>
      <c r="E39" s="258">
        <v>6</v>
      </c>
      <c r="F39" s="109">
        <v>37</v>
      </c>
      <c r="G39" s="105" t="s">
        <v>53</v>
      </c>
      <c r="H39" s="108">
        <v>0.024305555555555556</v>
      </c>
      <c r="I39" s="252">
        <v>66</v>
      </c>
      <c r="J39" s="253">
        <f t="shared" si="0"/>
        <v>0.006076388888888889</v>
      </c>
      <c r="K39" s="246"/>
    </row>
    <row r="40" spans="1:11" ht="12.75" customHeight="1">
      <c r="A40" s="109">
        <v>6</v>
      </c>
      <c r="B40" s="105" t="s">
        <v>114</v>
      </c>
      <c r="C40" s="249">
        <v>0.025381944444444443</v>
      </c>
      <c r="D40" s="250">
        <f t="shared" si="1"/>
        <v>63</v>
      </c>
      <c r="E40" s="258">
        <v>6</v>
      </c>
      <c r="F40" s="109">
        <v>38</v>
      </c>
      <c r="G40" s="105" t="s">
        <v>58</v>
      </c>
      <c r="H40" s="108">
        <v>0.02487268518518519</v>
      </c>
      <c r="I40" s="252">
        <v>65</v>
      </c>
      <c r="J40" s="253">
        <f t="shared" si="0"/>
        <v>0.006218171296296297</v>
      </c>
      <c r="K40" s="246"/>
    </row>
    <row r="41" spans="1:11" ht="12.75" customHeight="1">
      <c r="A41" s="109">
        <v>7</v>
      </c>
      <c r="B41" s="105" t="s">
        <v>92</v>
      </c>
      <c r="C41" s="249">
        <v>0.025740740740740745</v>
      </c>
      <c r="D41" s="250">
        <f t="shared" si="1"/>
        <v>62</v>
      </c>
      <c r="E41" s="258">
        <v>6</v>
      </c>
      <c r="F41" s="109">
        <v>39</v>
      </c>
      <c r="G41" s="105" t="s">
        <v>69</v>
      </c>
      <c r="H41" s="108">
        <v>0.025092592592592593</v>
      </c>
      <c r="I41" s="252">
        <v>64</v>
      </c>
      <c r="J41" s="253">
        <f t="shared" si="0"/>
        <v>0.006273148148148148</v>
      </c>
      <c r="K41" s="261"/>
    </row>
    <row r="42" spans="1:11" ht="12.75" customHeight="1">
      <c r="A42" s="109">
        <v>8</v>
      </c>
      <c r="B42" s="105" t="s">
        <v>126</v>
      </c>
      <c r="C42" s="249">
        <v>0.02753472222222222</v>
      </c>
      <c r="D42" s="250">
        <f t="shared" si="1"/>
        <v>59</v>
      </c>
      <c r="E42" s="258">
        <v>6</v>
      </c>
      <c r="F42" s="109">
        <v>40</v>
      </c>
      <c r="G42" s="105" t="s">
        <v>114</v>
      </c>
      <c r="H42" s="108">
        <v>0.025381944444444443</v>
      </c>
      <c r="I42" s="252">
        <v>63</v>
      </c>
      <c r="J42" s="253">
        <f t="shared" si="0"/>
        <v>0.006345486111111111</v>
      </c>
      <c r="K42" s="261"/>
    </row>
    <row r="43" spans="1:10" ht="12.75" customHeight="1">
      <c r="A43" s="254">
        <v>9</v>
      </c>
      <c r="B43" s="106" t="s">
        <v>30</v>
      </c>
      <c r="C43" s="255">
        <v>0.027789351851851853</v>
      </c>
      <c r="D43" s="256">
        <f t="shared" si="1"/>
        <v>58</v>
      </c>
      <c r="E43" s="259">
        <v>6</v>
      </c>
      <c r="F43" s="109">
        <v>41</v>
      </c>
      <c r="G43" s="103" t="s">
        <v>153</v>
      </c>
      <c r="H43" s="108">
        <v>0.025590277777777778</v>
      </c>
      <c r="I43" s="252" t="s">
        <v>131</v>
      </c>
      <c r="J43" s="253">
        <f t="shared" si="0"/>
        <v>0.0063975694444444444</v>
      </c>
    </row>
    <row r="44" spans="1:10" ht="12.75" customHeight="1">
      <c r="A44" s="107">
        <v>1</v>
      </c>
      <c r="B44" s="104" t="s">
        <v>66</v>
      </c>
      <c r="C44" s="241">
        <v>0.026168981481481477</v>
      </c>
      <c r="D44" s="242">
        <f t="shared" si="1"/>
        <v>61</v>
      </c>
      <c r="E44" s="260">
        <v>7</v>
      </c>
      <c r="F44" s="109">
        <v>42</v>
      </c>
      <c r="G44" s="103" t="s">
        <v>92</v>
      </c>
      <c r="H44" s="108">
        <v>0.025740740740740745</v>
      </c>
      <c r="I44" s="252">
        <v>62</v>
      </c>
      <c r="J44" s="253">
        <f t="shared" si="0"/>
        <v>0.006435185185185186</v>
      </c>
    </row>
    <row r="45" spans="1:10" ht="12.75" customHeight="1">
      <c r="A45" s="109">
        <v>2</v>
      </c>
      <c r="B45" s="105" t="s">
        <v>31</v>
      </c>
      <c r="C45" s="249">
        <v>0.026284722222222223</v>
      </c>
      <c r="D45" s="250">
        <f t="shared" si="1"/>
        <v>60</v>
      </c>
      <c r="E45" s="263">
        <v>7</v>
      </c>
      <c r="F45" s="109">
        <v>43</v>
      </c>
      <c r="G45" s="105" t="s">
        <v>66</v>
      </c>
      <c r="H45" s="108">
        <v>0.026168981481481477</v>
      </c>
      <c r="I45" s="252">
        <v>61</v>
      </c>
      <c r="J45" s="253">
        <f t="shared" si="0"/>
        <v>0.006542245370370369</v>
      </c>
    </row>
    <row r="46" spans="1:10" ht="12.75" customHeight="1">
      <c r="A46" s="109">
        <v>3</v>
      </c>
      <c r="B46" s="103" t="s">
        <v>41</v>
      </c>
      <c r="C46" s="249">
        <v>0.02936342592592592</v>
      </c>
      <c r="D46" s="250">
        <f t="shared" si="1"/>
        <v>57</v>
      </c>
      <c r="E46" s="258">
        <v>7</v>
      </c>
      <c r="F46" s="109">
        <v>44</v>
      </c>
      <c r="G46" s="105" t="s">
        <v>31</v>
      </c>
      <c r="H46" s="108">
        <v>0.026284722222222223</v>
      </c>
      <c r="I46" s="252">
        <v>60</v>
      </c>
      <c r="J46" s="253">
        <f t="shared" si="0"/>
        <v>0.006571180555555556</v>
      </c>
    </row>
    <row r="47" spans="1:10" ht="12" customHeight="1">
      <c r="A47" s="264">
        <v>4</v>
      </c>
      <c r="B47" s="106" t="s">
        <v>27</v>
      </c>
      <c r="C47" s="255">
        <v>0.030671296296296294</v>
      </c>
      <c r="D47" s="256">
        <f t="shared" si="1"/>
        <v>54</v>
      </c>
      <c r="E47" s="259">
        <v>7</v>
      </c>
      <c r="F47" s="109">
        <v>45</v>
      </c>
      <c r="G47" s="105" t="s">
        <v>126</v>
      </c>
      <c r="H47" s="108">
        <v>0.02753472222222222</v>
      </c>
      <c r="I47" s="252">
        <v>59</v>
      </c>
      <c r="J47" s="253">
        <f t="shared" si="0"/>
        <v>0.006883680555555555</v>
      </c>
    </row>
    <row r="48" spans="1:10" ht="12" customHeight="1">
      <c r="A48" s="109">
        <v>1</v>
      </c>
      <c r="B48" s="105" t="s">
        <v>39</v>
      </c>
      <c r="C48" s="249">
        <v>0.029502314814814815</v>
      </c>
      <c r="D48" s="250">
        <f t="shared" si="1"/>
        <v>56</v>
      </c>
      <c r="E48" s="258">
        <v>6</v>
      </c>
      <c r="F48" s="109">
        <v>46</v>
      </c>
      <c r="G48" s="105" t="s">
        <v>30</v>
      </c>
      <c r="H48" s="108">
        <v>0.027789351851851853</v>
      </c>
      <c r="I48" s="252">
        <v>58</v>
      </c>
      <c r="J48" s="253">
        <f t="shared" si="0"/>
        <v>0.006947337962962963</v>
      </c>
    </row>
    <row r="49" spans="1:10" ht="12" customHeight="1">
      <c r="A49" s="109">
        <v>2</v>
      </c>
      <c r="B49" s="105" t="s">
        <v>102</v>
      </c>
      <c r="C49" s="249">
        <v>0.030347222222222223</v>
      </c>
      <c r="D49" s="250">
        <f t="shared" si="1"/>
        <v>55</v>
      </c>
      <c r="E49" s="258">
        <v>6</v>
      </c>
      <c r="F49" s="109">
        <v>47</v>
      </c>
      <c r="G49" s="103" t="s">
        <v>41</v>
      </c>
      <c r="H49" s="108">
        <v>0.02936342592592592</v>
      </c>
      <c r="I49" s="252">
        <v>57</v>
      </c>
      <c r="J49" s="253">
        <f t="shared" si="0"/>
        <v>0.00734085648148148</v>
      </c>
    </row>
    <row r="50" spans="1:10" ht="12" customHeight="1">
      <c r="A50" s="109">
        <v>3</v>
      </c>
      <c r="B50" s="105" t="s">
        <v>154</v>
      </c>
      <c r="C50" s="249">
        <v>0.030891203703703702</v>
      </c>
      <c r="D50" s="250">
        <f t="shared" si="1"/>
        <v>53</v>
      </c>
      <c r="E50" s="258">
        <v>6</v>
      </c>
      <c r="F50" s="109">
        <v>48</v>
      </c>
      <c r="G50" s="105" t="s">
        <v>39</v>
      </c>
      <c r="H50" s="108">
        <v>0.029502314814814815</v>
      </c>
      <c r="I50" s="252">
        <v>56</v>
      </c>
      <c r="J50" s="253">
        <f t="shared" si="0"/>
        <v>0.007375578703703704</v>
      </c>
    </row>
    <row r="51" spans="1:10" ht="12" customHeight="1">
      <c r="A51" s="265"/>
      <c r="B51" s="229"/>
      <c r="C51" s="266"/>
      <c r="D51" s="267"/>
      <c r="E51" s="268"/>
      <c r="F51" s="109">
        <v>49</v>
      </c>
      <c r="G51" s="105" t="s">
        <v>102</v>
      </c>
      <c r="H51" s="108">
        <v>0.030347222222222223</v>
      </c>
      <c r="I51" s="252">
        <v>55</v>
      </c>
      <c r="J51" s="253">
        <f t="shared" si="0"/>
        <v>0.007586805555555556</v>
      </c>
    </row>
    <row r="52" spans="1:10" ht="12" customHeight="1">
      <c r="A52" s="269"/>
      <c r="B52" s="230"/>
      <c r="C52" s="270"/>
      <c r="D52" s="271"/>
      <c r="E52" s="272"/>
      <c r="F52" s="109">
        <v>50</v>
      </c>
      <c r="G52" s="103" t="s">
        <v>27</v>
      </c>
      <c r="H52" s="108">
        <v>0.030671296296296294</v>
      </c>
      <c r="I52" s="252">
        <v>54</v>
      </c>
      <c r="J52" s="253">
        <f t="shared" si="0"/>
        <v>0.007667824074074073</v>
      </c>
    </row>
    <row r="53" spans="1:10" ht="12" customHeight="1">
      <c r="A53" s="269"/>
      <c r="B53" s="230"/>
      <c r="C53" s="270"/>
      <c r="D53" s="271"/>
      <c r="E53" s="272"/>
      <c r="F53" s="109">
        <v>51</v>
      </c>
      <c r="G53" s="103" t="s">
        <v>154</v>
      </c>
      <c r="H53" s="108">
        <v>0.030891203703703702</v>
      </c>
      <c r="I53" s="252">
        <v>53</v>
      </c>
      <c r="J53" s="253">
        <f t="shared" si="0"/>
        <v>0.0077228009259259255</v>
      </c>
    </row>
    <row r="54" spans="1:10" ht="12" customHeight="1">
      <c r="A54" s="269"/>
      <c r="B54" s="230"/>
      <c r="C54" s="273"/>
      <c r="D54" s="269"/>
      <c r="E54" s="274"/>
      <c r="F54" s="111"/>
      <c r="G54" s="106" t="s">
        <v>79</v>
      </c>
      <c r="H54" s="254" t="s">
        <v>70</v>
      </c>
      <c r="I54" s="254"/>
      <c r="J54" s="275"/>
    </row>
    <row r="55" spans="5:8" ht="10.5" customHeight="1">
      <c r="E55" s="247"/>
      <c r="F55" s="247"/>
      <c r="H55" s="247"/>
    </row>
    <row r="56" spans="5:8" ht="10.5" customHeight="1">
      <c r="E56" s="247"/>
      <c r="F56" s="247"/>
      <c r="H56" s="247"/>
    </row>
    <row r="57" spans="5:8" ht="10.5" customHeight="1">
      <c r="E57" s="247"/>
      <c r="F57" s="247"/>
      <c r="H57" s="247"/>
    </row>
    <row r="58" spans="5:8" ht="10.5" customHeight="1">
      <c r="E58" s="247"/>
      <c r="F58" s="247"/>
      <c r="H58" s="247"/>
    </row>
    <row r="59" spans="5:8" ht="10.5" customHeight="1">
      <c r="E59" s="247"/>
      <c r="F59" s="247"/>
      <c r="H59" s="247"/>
    </row>
    <row r="60" spans="5:8" ht="10.5" customHeight="1">
      <c r="E60" s="247"/>
      <c r="F60" s="247"/>
      <c r="H60" s="247"/>
    </row>
    <row r="61" spans="5:8" ht="10.5" customHeight="1">
      <c r="E61" s="247"/>
      <c r="F61" s="247"/>
      <c r="H61" s="247"/>
    </row>
    <row r="62" spans="5:8" ht="10.5" customHeight="1">
      <c r="E62" s="247"/>
      <c r="F62" s="247"/>
      <c r="H62" s="247"/>
    </row>
    <row r="63" spans="5:8" ht="10.5" customHeight="1">
      <c r="E63" s="247"/>
      <c r="F63" s="247"/>
      <c r="H63" s="247"/>
    </row>
    <row r="64" spans="5:8" ht="10.5" customHeight="1">
      <c r="E64" s="247"/>
      <c r="F64" s="247"/>
      <c r="H64" s="247"/>
    </row>
    <row r="65" spans="5:8" ht="10.5" customHeight="1">
      <c r="E65" s="247"/>
      <c r="F65" s="247"/>
      <c r="H65" s="247"/>
    </row>
    <row r="66" spans="5:8" ht="10.5" customHeight="1">
      <c r="E66" s="247"/>
      <c r="F66" s="247"/>
      <c r="H66" s="247"/>
    </row>
    <row r="67" spans="5:8" ht="10.5" customHeight="1">
      <c r="E67" s="247"/>
      <c r="F67" s="247"/>
      <c r="H67" s="247"/>
    </row>
    <row r="68" spans="5:8" ht="10.5" customHeight="1">
      <c r="E68" s="247"/>
      <c r="F68" s="247"/>
      <c r="H68" s="247"/>
    </row>
    <row r="69" spans="5:8" ht="10.5" customHeight="1">
      <c r="E69" s="247"/>
      <c r="F69" s="247"/>
      <c r="H69" s="247"/>
    </row>
    <row r="70" spans="5:8" ht="10.5" customHeight="1">
      <c r="E70" s="247"/>
      <c r="F70" s="247"/>
      <c r="H70" s="247"/>
    </row>
    <row r="71" spans="5:8" ht="10.5" customHeight="1">
      <c r="E71" s="247"/>
      <c r="F71" s="247"/>
      <c r="H71" s="247"/>
    </row>
    <row r="72" spans="5:8" ht="10.5" customHeight="1">
      <c r="E72" s="247"/>
      <c r="F72" s="247"/>
      <c r="H72" s="247"/>
    </row>
    <row r="73" spans="5:8" ht="10.5" customHeight="1">
      <c r="E73" s="247"/>
      <c r="F73" s="247"/>
      <c r="H73" s="247"/>
    </row>
    <row r="74" spans="5:8" ht="10.5" customHeight="1">
      <c r="E74" s="247"/>
      <c r="F74" s="247"/>
      <c r="H74" s="247"/>
    </row>
    <row r="75" spans="5:8" ht="10.5" customHeight="1">
      <c r="E75" s="247"/>
      <c r="F75" s="247"/>
      <c r="H75" s="247"/>
    </row>
    <row r="76" spans="5:8" ht="10.5" customHeight="1">
      <c r="E76" s="247"/>
      <c r="F76" s="247"/>
      <c r="H76" s="247"/>
    </row>
    <row r="77" spans="5:8" ht="10.5" customHeight="1">
      <c r="E77" s="247"/>
      <c r="F77" s="247"/>
      <c r="H77" s="247"/>
    </row>
    <row r="78" spans="5:8" ht="10.5" customHeight="1">
      <c r="E78" s="247"/>
      <c r="F78" s="247"/>
      <c r="H78" s="247"/>
    </row>
    <row r="79" spans="5:8" ht="10.5" customHeight="1">
      <c r="E79" s="247"/>
      <c r="F79" s="247"/>
      <c r="H79" s="247"/>
    </row>
    <row r="80" spans="5:8" ht="10.5" customHeight="1">
      <c r="E80" s="247"/>
      <c r="F80" s="247"/>
      <c r="H80" s="247"/>
    </row>
    <row r="81" spans="5:8" ht="10.5" customHeight="1">
      <c r="E81" s="247"/>
      <c r="F81" s="247"/>
      <c r="H81" s="247"/>
    </row>
    <row r="82" spans="5:8" ht="10.5" customHeight="1">
      <c r="E82" s="247"/>
      <c r="F82" s="247"/>
      <c r="H82" s="247"/>
    </row>
    <row r="83" spans="5:8" ht="10.5" customHeight="1">
      <c r="E83" s="247"/>
      <c r="F83" s="247"/>
      <c r="H83" s="247"/>
    </row>
    <row r="84" spans="5:8" ht="10.5" customHeight="1">
      <c r="E84" s="247"/>
      <c r="F84" s="247"/>
      <c r="H84" s="247"/>
    </row>
    <row r="85" spans="5:8" ht="10.5" customHeight="1">
      <c r="E85" s="247"/>
      <c r="F85" s="247"/>
      <c r="H85" s="247"/>
    </row>
    <row r="86" spans="5:8" ht="10.5" customHeight="1">
      <c r="E86" s="247"/>
      <c r="F86" s="247"/>
      <c r="H86" s="247"/>
    </row>
    <row r="87" spans="5:8" ht="10.5" customHeight="1">
      <c r="E87" s="247"/>
      <c r="F87" s="247"/>
      <c r="H87" s="247"/>
    </row>
    <row r="88" spans="5:8" ht="10.5" customHeight="1">
      <c r="E88" s="247"/>
      <c r="F88" s="247"/>
      <c r="H88" s="247"/>
    </row>
    <row r="89" spans="5:8" ht="10.5" customHeight="1">
      <c r="E89" s="247"/>
      <c r="F89" s="247"/>
      <c r="H89" s="247"/>
    </row>
    <row r="90" spans="5:8" ht="10.5" customHeight="1">
      <c r="E90" s="247"/>
      <c r="F90" s="247"/>
      <c r="H90" s="247"/>
    </row>
    <row r="91" spans="5:8" ht="10.5" customHeight="1">
      <c r="E91" s="247"/>
      <c r="F91" s="247"/>
      <c r="H91" s="247"/>
    </row>
    <row r="92" spans="5:8" ht="10.5" customHeight="1">
      <c r="E92" s="247"/>
      <c r="F92" s="247"/>
      <c r="H92" s="247"/>
    </row>
    <row r="93" spans="5:8" ht="10.5" customHeight="1">
      <c r="E93" s="247"/>
      <c r="F93" s="247"/>
      <c r="H93" s="247"/>
    </row>
    <row r="94" spans="5:8" ht="10.5" customHeight="1">
      <c r="E94" s="247"/>
      <c r="F94" s="247"/>
      <c r="H94" s="247"/>
    </row>
    <row r="95" spans="5:8" ht="10.5" customHeight="1">
      <c r="E95" s="247"/>
      <c r="F95" s="247"/>
      <c r="H95" s="247"/>
    </row>
    <row r="96" spans="5:8" ht="10.5" customHeight="1">
      <c r="E96" s="247"/>
      <c r="F96" s="247"/>
      <c r="H96" s="247"/>
    </row>
    <row r="97" spans="5:8" ht="10.5" customHeight="1">
      <c r="E97" s="247"/>
      <c r="F97" s="247"/>
      <c r="H97" s="247"/>
    </row>
    <row r="98" spans="5:8" ht="10.5" customHeight="1">
      <c r="E98" s="247"/>
      <c r="F98" s="247"/>
      <c r="H98" s="247"/>
    </row>
    <row r="99" spans="5:8" ht="10.5" customHeight="1">
      <c r="E99" s="247"/>
      <c r="F99" s="247"/>
      <c r="H99" s="247"/>
    </row>
    <row r="100" spans="5:8" ht="10.5" customHeight="1">
      <c r="E100" s="247"/>
      <c r="F100" s="247"/>
      <c r="H100" s="247"/>
    </row>
    <row r="101" spans="5:8" ht="10.5" customHeight="1">
      <c r="E101" s="247"/>
      <c r="F101" s="247"/>
      <c r="H101" s="247"/>
    </row>
    <row r="102" spans="5:8" ht="10.5" customHeight="1">
      <c r="E102" s="247"/>
      <c r="F102" s="247"/>
      <c r="H102" s="247"/>
    </row>
    <row r="103" spans="5:8" ht="10.5" customHeight="1">
      <c r="E103" s="247"/>
      <c r="F103" s="247"/>
      <c r="H103" s="247"/>
    </row>
    <row r="104" spans="5:8" ht="10.5" customHeight="1">
      <c r="E104" s="247"/>
      <c r="F104" s="247"/>
      <c r="H104" s="247"/>
    </row>
    <row r="105" spans="5:8" ht="10.5" customHeight="1">
      <c r="E105" s="247"/>
      <c r="F105" s="247"/>
      <c r="H105" s="247"/>
    </row>
    <row r="106" spans="5:8" ht="10.5" customHeight="1">
      <c r="E106" s="247"/>
      <c r="F106" s="247"/>
      <c r="H106" s="247"/>
    </row>
    <row r="107" spans="5:8" ht="10.5" customHeight="1">
      <c r="E107" s="247"/>
      <c r="F107" s="247"/>
      <c r="H107" s="247"/>
    </row>
    <row r="108" spans="5:8" ht="10.5" customHeight="1">
      <c r="E108" s="247"/>
      <c r="F108" s="247"/>
      <c r="H108" s="247"/>
    </row>
    <row r="109" spans="5:8" ht="10.5" customHeight="1">
      <c r="E109" s="247"/>
      <c r="F109" s="247"/>
      <c r="H109" s="247"/>
    </row>
    <row r="110" spans="5:8" ht="10.5" customHeight="1">
      <c r="E110" s="247"/>
      <c r="F110" s="247"/>
      <c r="H110" s="247"/>
    </row>
    <row r="111" spans="5:8" ht="10.5" customHeight="1">
      <c r="E111" s="247"/>
      <c r="F111" s="247"/>
      <c r="H111" s="247"/>
    </row>
    <row r="112" spans="5:8" ht="10.5" customHeight="1">
      <c r="E112" s="247"/>
      <c r="F112" s="247"/>
      <c r="H112" s="247"/>
    </row>
    <row r="113" spans="5:8" ht="10.5" customHeight="1">
      <c r="E113" s="247"/>
      <c r="F113" s="247"/>
      <c r="H113" s="247"/>
    </row>
    <row r="114" spans="5:8" ht="10.5" customHeight="1">
      <c r="E114" s="247"/>
      <c r="F114" s="247"/>
      <c r="H114" s="247"/>
    </row>
    <row r="115" spans="5:8" ht="10.5" customHeight="1">
      <c r="E115" s="247"/>
      <c r="F115" s="247"/>
      <c r="H115" s="247"/>
    </row>
    <row r="116" spans="5:8" ht="10.5" customHeight="1">
      <c r="E116" s="247"/>
      <c r="F116" s="247"/>
      <c r="H116" s="247"/>
    </row>
    <row r="117" spans="5:8" ht="10.5" customHeight="1">
      <c r="E117" s="247"/>
      <c r="F117" s="247"/>
      <c r="H117" s="247"/>
    </row>
    <row r="118" spans="5:8" ht="10.5" customHeight="1">
      <c r="E118" s="247"/>
      <c r="F118" s="247"/>
      <c r="H118" s="247"/>
    </row>
    <row r="119" spans="5:8" ht="10.5" customHeight="1">
      <c r="E119" s="247"/>
      <c r="F119" s="247"/>
      <c r="H119" s="247"/>
    </row>
    <row r="120" spans="5:8" ht="10.5" customHeight="1">
      <c r="E120" s="247"/>
      <c r="F120" s="247"/>
      <c r="H120" s="247"/>
    </row>
    <row r="121" spans="5:8" ht="10.5" customHeight="1">
      <c r="E121" s="247"/>
      <c r="F121" s="247"/>
      <c r="H121" s="247"/>
    </row>
    <row r="122" spans="5:8" ht="10.5" customHeight="1">
      <c r="E122" s="247"/>
      <c r="F122" s="247"/>
      <c r="H122" s="247"/>
    </row>
    <row r="123" spans="5:8" ht="10.5" customHeight="1">
      <c r="E123" s="247"/>
      <c r="F123" s="247"/>
      <c r="H123" s="247"/>
    </row>
    <row r="124" spans="5:8" ht="10.5" customHeight="1">
      <c r="E124" s="247"/>
      <c r="F124" s="247"/>
      <c r="H124" s="247"/>
    </row>
    <row r="125" spans="5:8" ht="10.5" customHeight="1">
      <c r="E125" s="247"/>
      <c r="F125" s="247"/>
      <c r="H125" s="247"/>
    </row>
    <row r="126" spans="5:8" ht="10.5" customHeight="1">
      <c r="E126" s="247"/>
      <c r="F126" s="247"/>
      <c r="H126" s="247"/>
    </row>
    <row r="127" spans="5:8" ht="10.5" customHeight="1">
      <c r="E127" s="247"/>
      <c r="F127" s="247"/>
      <c r="H127" s="247"/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K167"/>
  <sheetViews>
    <sheetView showGridLines="0" zoomScalePageLayoutView="0" workbookViewId="0" topLeftCell="A16">
      <selection activeCell="C3" sqref="C3"/>
    </sheetView>
  </sheetViews>
  <sheetFormatPr defaultColWidth="13.57421875" defaultRowHeight="10.5" customHeight="1"/>
  <cols>
    <col min="1" max="1" width="4.421875" style="239" customWidth="1"/>
    <col min="2" max="2" width="19.57421875" style="247" bestFit="1" customWidth="1"/>
    <col min="3" max="3" width="6.8515625" style="276" bestFit="1" customWidth="1"/>
    <col min="4" max="4" width="6.140625" style="239" bestFit="1" customWidth="1"/>
    <col min="5" max="5" width="4.421875" style="278" bestFit="1" customWidth="1"/>
    <col min="6" max="6" width="4.140625" style="239" bestFit="1" customWidth="1"/>
    <col min="7" max="7" width="19.57421875" style="289" bestFit="1" customWidth="1"/>
    <col min="8" max="8" width="7.8515625" style="279" bestFit="1" customWidth="1"/>
    <col min="9" max="9" width="6.140625" style="239" bestFit="1" customWidth="1"/>
    <col min="10" max="10" width="8.57421875" style="277" customWidth="1"/>
    <col min="11" max="11" width="7.57421875" style="262" customWidth="1"/>
    <col min="12" max="16384" width="13.57421875" style="247" customWidth="1"/>
  </cols>
  <sheetData>
    <row r="1" spans="1:11" s="115" customFormat="1" ht="18.75" customHeight="1">
      <c r="A1" s="295" t="s">
        <v>156</v>
      </c>
      <c r="B1" s="296"/>
      <c r="C1" s="296"/>
      <c r="D1" s="296"/>
      <c r="E1" s="296"/>
      <c r="F1" s="296"/>
      <c r="G1" s="297"/>
      <c r="H1" s="296"/>
      <c r="I1" s="296"/>
      <c r="J1" s="298">
        <v>3</v>
      </c>
      <c r="K1" s="231" t="s">
        <v>105</v>
      </c>
    </row>
    <row r="2" spans="1:11" s="239" customFormat="1" ht="14.25">
      <c r="A2" s="291" t="s">
        <v>5</v>
      </c>
      <c r="B2" s="291" t="s">
        <v>7</v>
      </c>
      <c r="C2" s="292" t="s">
        <v>0</v>
      </c>
      <c r="D2" s="293" t="s">
        <v>1</v>
      </c>
      <c r="E2" s="294" t="s">
        <v>19</v>
      </c>
      <c r="F2" s="234" t="s">
        <v>5</v>
      </c>
      <c r="G2" s="302" t="s">
        <v>6</v>
      </c>
      <c r="H2" s="237" t="s">
        <v>0</v>
      </c>
      <c r="I2" s="234" t="s">
        <v>1</v>
      </c>
      <c r="J2" s="234" t="s">
        <v>12</v>
      </c>
      <c r="K2" s="238"/>
    </row>
    <row r="3" spans="1:11" ht="14.25">
      <c r="A3" s="240">
        <v>1</v>
      </c>
      <c r="B3" s="299" t="s">
        <v>93</v>
      </c>
      <c r="C3" s="241">
        <f>VLOOKUP($B3,$G$2:$I$71,2,FALSE)</f>
        <v>0.012372685185185186</v>
      </c>
      <c r="D3" s="242">
        <f>VLOOKUP($B3,$G$2:$I$71,3,FALSE)</f>
        <v>100</v>
      </c>
      <c r="E3" s="243">
        <v>1</v>
      </c>
      <c r="F3" s="280">
        <v>1</v>
      </c>
      <c r="G3" s="281" t="s">
        <v>93</v>
      </c>
      <c r="H3" s="282">
        <v>0.012372685185185186</v>
      </c>
      <c r="I3" s="113">
        <v>100</v>
      </c>
      <c r="J3" s="114">
        <f aca="true" t="shared" si="0" ref="J3:J48">H3/J$1</f>
        <v>0.004124228395061729</v>
      </c>
      <c r="K3" s="246"/>
    </row>
    <row r="4" spans="1:11" ht="14.25">
      <c r="A4" s="248">
        <v>2</v>
      </c>
      <c r="B4" s="283" t="s">
        <v>67</v>
      </c>
      <c r="C4" s="249">
        <f aca="true" t="shared" si="1" ref="C4:C63">VLOOKUP($B4,$G$2:$I$71,2,FALSE)</f>
        <v>0.01252314814814815</v>
      </c>
      <c r="D4" s="250">
        <f aca="true" t="shared" si="2" ref="D4:D63">VLOOKUP($B4,$G$2:$I$71,3,FALSE)</f>
        <v>99</v>
      </c>
      <c r="E4" s="251">
        <v>1</v>
      </c>
      <c r="F4" s="280">
        <v>2</v>
      </c>
      <c r="G4" s="283" t="s">
        <v>67</v>
      </c>
      <c r="H4" s="284">
        <v>0.01252314814814815</v>
      </c>
      <c r="I4" s="113">
        <v>99</v>
      </c>
      <c r="J4" s="114">
        <f t="shared" si="0"/>
        <v>0.004174382716049383</v>
      </c>
      <c r="K4" s="246"/>
    </row>
    <row r="5" spans="1:11" ht="14.25">
      <c r="A5" s="248">
        <v>3</v>
      </c>
      <c r="B5" s="281" t="s">
        <v>72</v>
      </c>
      <c r="C5" s="249">
        <f t="shared" si="1"/>
        <v>0.013032407407407407</v>
      </c>
      <c r="D5" s="250">
        <f t="shared" si="2"/>
        <v>98</v>
      </c>
      <c r="E5" s="251">
        <v>1</v>
      </c>
      <c r="F5" s="280">
        <v>3</v>
      </c>
      <c r="G5" s="281" t="s">
        <v>157</v>
      </c>
      <c r="H5" s="284">
        <v>0.01258101851851852</v>
      </c>
      <c r="I5" s="113" t="s">
        <v>131</v>
      </c>
      <c r="J5" s="114">
        <f t="shared" si="0"/>
        <v>0.004193672839506173</v>
      </c>
      <c r="K5" s="246"/>
    </row>
    <row r="6" spans="1:11" ht="14.25">
      <c r="A6" s="248">
        <v>4</v>
      </c>
      <c r="B6" s="283" t="s">
        <v>134</v>
      </c>
      <c r="C6" s="249">
        <f t="shared" si="1"/>
        <v>0.013148148148148147</v>
      </c>
      <c r="D6" s="250">
        <f t="shared" si="2"/>
        <v>97</v>
      </c>
      <c r="E6" s="251">
        <v>1</v>
      </c>
      <c r="F6" s="280">
        <v>4</v>
      </c>
      <c r="G6" s="281" t="s">
        <v>72</v>
      </c>
      <c r="H6" s="284">
        <v>0.013032407407407407</v>
      </c>
      <c r="I6" s="113">
        <v>98</v>
      </c>
      <c r="J6" s="114">
        <f t="shared" si="0"/>
        <v>0.004344135802469136</v>
      </c>
      <c r="K6" s="246"/>
    </row>
    <row r="7" spans="1:11" ht="14.25">
      <c r="A7" s="248">
        <v>5</v>
      </c>
      <c r="B7" s="283" t="s">
        <v>57</v>
      </c>
      <c r="C7" s="249">
        <f t="shared" si="1"/>
        <v>0.013229166666666667</v>
      </c>
      <c r="D7" s="250">
        <f t="shared" si="2"/>
        <v>96</v>
      </c>
      <c r="E7" s="251">
        <v>1</v>
      </c>
      <c r="F7" s="280">
        <v>5</v>
      </c>
      <c r="G7" s="283" t="s">
        <v>134</v>
      </c>
      <c r="H7" s="284">
        <v>0.013148148148148147</v>
      </c>
      <c r="I7" s="113">
        <v>97</v>
      </c>
      <c r="J7" s="114">
        <f t="shared" si="0"/>
        <v>0.004382716049382716</v>
      </c>
      <c r="K7" s="246"/>
    </row>
    <row r="8" spans="1:11" ht="14.25">
      <c r="A8" s="275">
        <v>6</v>
      </c>
      <c r="B8" s="300" t="s">
        <v>89</v>
      </c>
      <c r="C8" s="255">
        <f t="shared" si="1"/>
        <v>0.013761574074074074</v>
      </c>
      <c r="D8" s="256">
        <f t="shared" si="2"/>
        <v>93</v>
      </c>
      <c r="E8" s="257">
        <v>1</v>
      </c>
      <c r="F8" s="280">
        <v>6</v>
      </c>
      <c r="G8" s="283" t="s">
        <v>57</v>
      </c>
      <c r="H8" s="284">
        <v>0.013229166666666667</v>
      </c>
      <c r="I8" s="113">
        <v>96</v>
      </c>
      <c r="J8" s="114">
        <f t="shared" si="0"/>
        <v>0.004409722222222222</v>
      </c>
      <c r="K8" s="246"/>
    </row>
    <row r="9" spans="1:11" ht="14.25">
      <c r="A9" s="109">
        <v>1</v>
      </c>
      <c r="B9" s="283" t="s">
        <v>90</v>
      </c>
      <c r="C9" s="249">
        <f t="shared" si="1"/>
        <v>0.013877314814814815</v>
      </c>
      <c r="D9" s="250">
        <f t="shared" si="2"/>
        <v>92</v>
      </c>
      <c r="E9" s="251">
        <v>2</v>
      </c>
      <c r="F9" s="280">
        <v>7</v>
      </c>
      <c r="G9" s="283" t="s">
        <v>108</v>
      </c>
      <c r="H9" s="284">
        <v>0.0134375</v>
      </c>
      <c r="I9" s="113">
        <v>95</v>
      </c>
      <c r="J9" s="114">
        <f t="shared" si="0"/>
        <v>0.004479166666666667</v>
      </c>
      <c r="K9" s="246"/>
    </row>
    <row r="10" spans="1:11" ht="14.25">
      <c r="A10" s="109">
        <v>2</v>
      </c>
      <c r="B10" s="281" t="s">
        <v>42</v>
      </c>
      <c r="C10" s="249">
        <f t="shared" si="1"/>
        <v>0.014270833333333335</v>
      </c>
      <c r="D10" s="250">
        <f t="shared" si="2"/>
        <v>90</v>
      </c>
      <c r="E10" s="251">
        <v>2</v>
      </c>
      <c r="F10" s="280">
        <v>8</v>
      </c>
      <c r="G10" s="283" t="s">
        <v>135</v>
      </c>
      <c r="H10" s="284">
        <v>0.01355324074074074</v>
      </c>
      <c r="I10" s="113">
        <v>94</v>
      </c>
      <c r="J10" s="114">
        <f t="shared" si="0"/>
        <v>0.004517746913580247</v>
      </c>
      <c r="K10" s="246"/>
    </row>
    <row r="11" spans="1:11" ht="14.25">
      <c r="A11" s="109">
        <v>3</v>
      </c>
      <c r="B11" s="283" t="s">
        <v>164</v>
      </c>
      <c r="C11" s="249">
        <f t="shared" si="1"/>
        <v>0.014374999999999999</v>
      </c>
      <c r="D11" s="250">
        <f t="shared" si="2"/>
        <v>89</v>
      </c>
      <c r="E11" s="251">
        <v>2</v>
      </c>
      <c r="F11" s="280">
        <v>9</v>
      </c>
      <c r="G11" s="283" t="s">
        <v>89</v>
      </c>
      <c r="H11" s="284">
        <v>0.013761574074074074</v>
      </c>
      <c r="I11" s="113">
        <v>93</v>
      </c>
      <c r="J11" s="114">
        <f t="shared" si="0"/>
        <v>0.0045871913580246915</v>
      </c>
      <c r="K11" s="246"/>
    </row>
    <row r="12" spans="1:11" ht="14.25">
      <c r="A12" s="109">
        <v>4</v>
      </c>
      <c r="B12" s="283" t="s">
        <v>22</v>
      </c>
      <c r="C12" s="249">
        <f t="shared" si="1"/>
        <v>0.01633101851851852</v>
      </c>
      <c r="D12" s="250">
        <f t="shared" si="2"/>
        <v>80</v>
      </c>
      <c r="E12" s="251">
        <v>2</v>
      </c>
      <c r="F12" s="280">
        <v>10</v>
      </c>
      <c r="G12" s="283" t="s">
        <v>90</v>
      </c>
      <c r="H12" s="284">
        <v>0.013877314814814815</v>
      </c>
      <c r="I12" s="113">
        <v>92</v>
      </c>
      <c r="J12" s="114">
        <f t="shared" si="0"/>
        <v>0.004625771604938271</v>
      </c>
      <c r="K12" s="246"/>
    </row>
    <row r="13" spans="1:11" ht="13.5" customHeight="1">
      <c r="A13" s="107">
        <v>1</v>
      </c>
      <c r="B13" s="301" t="s">
        <v>108</v>
      </c>
      <c r="C13" s="241">
        <f t="shared" si="1"/>
        <v>0.0134375</v>
      </c>
      <c r="D13" s="242">
        <f t="shared" si="2"/>
        <v>95</v>
      </c>
      <c r="E13" s="243">
        <v>3</v>
      </c>
      <c r="F13" s="280">
        <v>11</v>
      </c>
      <c r="G13" s="283" t="s">
        <v>150</v>
      </c>
      <c r="H13" s="284">
        <v>0.014155092592592592</v>
      </c>
      <c r="I13" s="113">
        <v>91</v>
      </c>
      <c r="J13" s="114">
        <f t="shared" si="0"/>
        <v>0.004718364197530864</v>
      </c>
      <c r="K13" s="246"/>
    </row>
    <row r="14" spans="1:11" ht="13.5" customHeight="1">
      <c r="A14" s="109">
        <v>2</v>
      </c>
      <c r="B14" s="283" t="s">
        <v>135</v>
      </c>
      <c r="C14" s="249">
        <f t="shared" si="1"/>
        <v>0.01355324074074074</v>
      </c>
      <c r="D14" s="250">
        <f t="shared" si="2"/>
        <v>94</v>
      </c>
      <c r="E14" s="251">
        <v>3</v>
      </c>
      <c r="F14" s="280">
        <v>12</v>
      </c>
      <c r="G14" s="281" t="s">
        <v>42</v>
      </c>
      <c r="H14" s="284">
        <v>0.014270833333333335</v>
      </c>
      <c r="I14" s="113">
        <v>90</v>
      </c>
      <c r="J14" s="114">
        <f t="shared" si="0"/>
        <v>0.004756944444444445</v>
      </c>
      <c r="K14" s="246"/>
    </row>
    <row r="15" spans="1:11" ht="13.5" customHeight="1">
      <c r="A15" s="109">
        <v>3</v>
      </c>
      <c r="B15" s="283" t="s">
        <v>150</v>
      </c>
      <c r="C15" s="249">
        <f t="shared" si="1"/>
        <v>0.014155092592592592</v>
      </c>
      <c r="D15" s="250">
        <f t="shared" si="2"/>
        <v>91</v>
      </c>
      <c r="E15" s="251">
        <v>3</v>
      </c>
      <c r="F15" s="280">
        <v>13</v>
      </c>
      <c r="G15" s="283" t="s">
        <v>164</v>
      </c>
      <c r="H15" s="284">
        <v>0.014374999999999999</v>
      </c>
      <c r="I15" s="113">
        <v>89</v>
      </c>
      <c r="J15" s="114">
        <f t="shared" si="0"/>
        <v>0.004791666666666666</v>
      </c>
      <c r="K15" s="246"/>
    </row>
    <row r="16" spans="1:11" ht="14.25">
      <c r="A16" s="109">
        <v>4</v>
      </c>
      <c r="B16" s="283" t="s">
        <v>78</v>
      </c>
      <c r="C16" s="249">
        <f t="shared" si="1"/>
        <v>0.01486111111111111</v>
      </c>
      <c r="D16" s="250">
        <f t="shared" si="2"/>
        <v>88</v>
      </c>
      <c r="E16" s="251">
        <v>3</v>
      </c>
      <c r="F16" s="280">
        <v>14</v>
      </c>
      <c r="G16" s="283" t="s">
        <v>78</v>
      </c>
      <c r="H16" s="284">
        <v>0.01486111111111111</v>
      </c>
      <c r="I16" s="113">
        <v>88</v>
      </c>
      <c r="J16" s="114">
        <f t="shared" si="0"/>
        <v>0.004953703703703703</v>
      </c>
      <c r="K16" s="246"/>
    </row>
    <row r="17" spans="1:11" ht="14.25">
      <c r="A17" s="254">
        <v>5</v>
      </c>
      <c r="B17" s="300" t="s">
        <v>64</v>
      </c>
      <c r="C17" s="255">
        <f t="shared" si="1"/>
        <v>0.016006944444444445</v>
      </c>
      <c r="D17" s="256">
        <f t="shared" si="2"/>
        <v>83</v>
      </c>
      <c r="E17" s="257">
        <v>3</v>
      </c>
      <c r="F17" s="280">
        <v>15</v>
      </c>
      <c r="G17" s="281" t="s">
        <v>151</v>
      </c>
      <c r="H17" s="284">
        <v>0.015266203703703705</v>
      </c>
      <c r="I17" s="113" t="s">
        <v>131</v>
      </c>
      <c r="J17" s="114">
        <f t="shared" si="0"/>
        <v>0.005088734567901235</v>
      </c>
      <c r="K17" s="246"/>
    </row>
    <row r="18" spans="1:11" ht="14.25">
      <c r="A18" s="109">
        <v>1</v>
      </c>
      <c r="B18" s="283" t="s">
        <v>95</v>
      </c>
      <c r="C18" s="249">
        <f t="shared" si="1"/>
        <v>0.01528935185185185</v>
      </c>
      <c r="D18" s="250">
        <f t="shared" si="2"/>
        <v>87</v>
      </c>
      <c r="E18" s="258">
        <v>4</v>
      </c>
      <c r="F18" s="280">
        <v>16</v>
      </c>
      <c r="G18" s="283" t="s">
        <v>95</v>
      </c>
      <c r="H18" s="284">
        <v>0.01528935185185185</v>
      </c>
      <c r="I18" s="113">
        <v>87</v>
      </c>
      <c r="J18" s="114">
        <f t="shared" si="0"/>
        <v>0.00509645061728395</v>
      </c>
      <c r="K18" s="246"/>
    </row>
    <row r="19" spans="1:11" ht="14.25">
      <c r="A19" s="109">
        <v>2</v>
      </c>
      <c r="B19" s="281" t="s">
        <v>68</v>
      </c>
      <c r="C19" s="249">
        <f t="shared" si="1"/>
        <v>0.015497685185185186</v>
      </c>
      <c r="D19" s="250">
        <f t="shared" si="2"/>
        <v>86</v>
      </c>
      <c r="E19" s="258">
        <v>4</v>
      </c>
      <c r="F19" s="280">
        <v>17</v>
      </c>
      <c r="G19" s="281" t="s">
        <v>68</v>
      </c>
      <c r="H19" s="284">
        <v>0.015497685185185186</v>
      </c>
      <c r="I19" s="113">
        <v>86</v>
      </c>
      <c r="J19" s="114">
        <f t="shared" si="0"/>
        <v>0.005165895061728395</v>
      </c>
      <c r="K19" s="246"/>
    </row>
    <row r="20" spans="1:11" ht="14.25">
      <c r="A20" s="109">
        <v>3</v>
      </c>
      <c r="B20" s="283" t="s">
        <v>43</v>
      </c>
      <c r="C20" s="249">
        <f t="shared" si="1"/>
        <v>0.015729166666666666</v>
      </c>
      <c r="D20" s="250">
        <f t="shared" si="2"/>
        <v>85</v>
      </c>
      <c r="E20" s="258">
        <v>4</v>
      </c>
      <c r="F20" s="280">
        <v>18</v>
      </c>
      <c r="G20" s="283" t="s">
        <v>158</v>
      </c>
      <c r="H20" s="284">
        <v>0.01554398148148148</v>
      </c>
      <c r="I20" s="113" t="s">
        <v>131</v>
      </c>
      <c r="J20" s="114">
        <f t="shared" si="0"/>
        <v>0.005181327160493827</v>
      </c>
      <c r="K20" s="246"/>
    </row>
    <row r="21" spans="1:11" ht="14.25">
      <c r="A21" s="109">
        <v>4</v>
      </c>
      <c r="B21" s="283" t="s">
        <v>162</v>
      </c>
      <c r="C21" s="249">
        <f t="shared" si="1"/>
        <v>0.016030092592592592</v>
      </c>
      <c r="D21" s="250">
        <f t="shared" si="2"/>
        <v>82</v>
      </c>
      <c r="E21" s="258">
        <v>4</v>
      </c>
      <c r="F21" s="280">
        <v>19</v>
      </c>
      <c r="G21" s="283" t="s">
        <v>43</v>
      </c>
      <c r="H21" s="284">
        <v>0.015729166666666666</v>
      </c>
      <c r="I21" s="113">
        <v>85</v>
      </c>
      <c r="J21" s="114">
        <f t="shared" si="0"/>
        <v>0.0052430555555555555</v>
      </c>
      <c r="K21" s="246"/>
    </row>
    <row r="22" spans="1:11" ht="14.25">
      <c r="A22" s="109">
        <v>5</v>
      </c>
      <c r="B22" s="283" t="s">
        <v>86</v>
      </c>
      <c r="C22" s="249">
        <f t="shared" si="1"/>
        <v>0.016238425925925924</v>
      </c>
      <c r="D22" s="250">
        <f t="shared" si="2"/>
        <v>81</v>
      </c>
      <c r="E22" s="258">
        <v>4</v>
      </c>
      <c r="F22" s="280">
        <v>20</v>
      </c>
      <c r="G22" s="283" t="s">
        <v>65</v>
      </c>
      <c r="H22" s="284">
        <v>0.015752314814814813</v>
      </c>
      <c r="I22" s="113">
        <v>84</v>
      </c>
      <c r="J22" s="114">
        <f t="shared" si="0"/>
        <v>0.005250771604938271</v>
      </c>
      <c r="K22" s="246"/>
    </row>
    <row r="23" spans="1:11" ht="14.25">
      <c r="A23" s="109">
        <v>6</v>
      </c>
      <c r="B23" s="283" t="s">
        <v>87</v>
      </c>
      <c r="C23" s="249">
        <f t="shared" si="1"/>
        <v>0.01664351851851852</v>
      </c>
      <c r="D23" s="250">
        <f t="shared" si="2"/>
        <v>79</v>
      </c>
      <c r="E23" s="258">
        <v>4</v>
      </c>
      <c r="F23" s="280">
        <v>21</v>
      </c>
      <c r="G23" s="283" t="s">
        <v>64</v>
      </c>
      <c r="H23" s="284">
        <v>0.016006944444444445</v>
      </c>
      <c r="I23" s="113">
        <v>83</v>
      </c>
      <c r="J23" s="114">
        <f t="shared" si="0"/>
        <v>0.005335648148148148</v>
      </c>
      <c r="K23" s="246"/>
    </row>
    <row r="24" spans="1:11" ht="14.25">
      <c r="A24" s="109">
        <v>7</v>
      </c>
      <c r="B24" s="283" t="s">
        <v>26</v>
      </c>
      <c r="C24" s="249">
        <f t="shared" si="1"/>
        <v>0.01681712962962963</v>
      </c>
      <c r="D24" s="250">
        <f t="shared" si="2"/>
        <v>78</v>
      </c>
      <c r="E24" s="258">
        <v>4</v>
      </c>
      <c r="F24" s="280">
        <v>22</v>
      </c>
      <c r="G24" s="283" t="s">
        <v>162</v>
      </c>
      <c r="H24" s="284">
        <v>0.016030092592592592</v>
      </c>
      <c r="I24" s="113">
        <v>82</v>
      </c>
      <c r="J24" s="114">
        <f t="shared" si="0"/>
        <v>0.005343364197530864</v>
      </c>
      <c r="K24" s="246"/>
    </row>
    <row r="25" spans="1:11" ht="14.25">
      <c r="A25" s="109">
        <v>8</v>
      </c>
      <c r="B25" s="281" t="s">
        <v>15</v>
      </c>
      <c r="C25" s="249">
        <f t="shared" si="1"/>
        <v>0.016944444444444443</v>
      </c>
      <c r="D25" s="250">
        <f t="shared" si="2"/>
        <v>77</v>
      </c>
      <c r="E25" s="258">
        <v>4</v>
      </c>
      <c r="F25" s="280">
        <v>23</v>
      </c>
      <c r="G25" s="283" t="s">
        <v>159</v>
      </c>
      <c r="H25" s="284">
        <v>0.016122685185185184</v>
      </c>
      <c r="I25" s="113" t="s">
        <v>131</v>
      </c>
      <c r="J25" s="114">
        <f t="shared" si="0"/>
        <v>0.005374228395061728</v>
      </c>
      <c r="K25" s="246"/>
    </row>
    <row r="26" spans="1:11" ht="14.25">
      <c r="A26" s="109">
        <v>9</v>
      </c>
      <c r="B26" s="281" t="s">
        <v>112</v>
      </c>
      <c r="C26" s="249">
        <f t="shared" si="1"/>
        <v>0.017060185185185185</v>
      </c>
      <c r="D26" s="250">
        <f t="shared" si="2"/>
        <v>75</v>
      </c>
      <c r="E26" s="258">
        <v>4</v>
      </c>
      <c r="F26" s="280">
        <v>24</v>
      </c>
      <c r="G26" s="283" t="s">
        <v>86</v>
      </c>
      <c r="H26" s="284">
        <v>0.016238425925925924</v>
      </c>
      <c r="I26" s="113">
        <v>81</v>
      </c>
      <c r="J26" s="114">
        <f t="shared" si="0"/>
        <v>0.005412808641975308</v>
      </c>
      <c r="K26" s="246"/>
    </row>
    <row r="27" spans="1:11" ht="14.25">
      <c r="A27" s="248">
        <v>10</v>
      </c>
      <c r="B27" s="281" t="s">
        <v>138</v>
      </c>
      <c r="C27" s="249">
        <f t="shared" si="1"/>
        <v>0.017407407407407406</v>
      </c>
      <c r="D27" s="250">
        <f t="shared" si="2"/>
        <v>73</v>
      </c>
      <c r="E27" s="258">
        <v>4</v>
      </c>
      <c r="F27" s="280">
        <v>25</v>
      </c>
      <c r="G27" s="283" t="s">
        <v>22</v>
      </c>
      <c r="H27" s="284">
        <v>0.01633101851851852</v>
      </c>
      <c r="I27" s="113">
        <v>80</v>
      </c>
      <c r="J27" s="114">
        <f t="shared" si="0"/>
        <v>0.005443672839506173</v>
      </c>
      <c r="K27" s="246"/>
    </row>
    <row r="28" spans="1:11" ht="14.25">
      <c r="A28" s="109">
        <v>11</v>
      </c>
      <c r="B28" s="281" t="s">
        <v>59</v>
      </c>
      <c r="C28" s="249">
        <f t="shared" si="1"/>
        <v>0.018414351851851852</v>
      </c>
      <c r="D28" s="250">
        <f t="shared" si="2"/>
        <v>65</v>
      </c>
      <c r="E28" s="258">
        <v>4</v>
      </c>
      <c r="F28" s="280">
        <v>26</v>
      </c>
      <c r="G28" s="283" t="s">
        <v>87</v>
      </c>
      <c r="H28" s="284">
        <v>0.01664351851851852</v>
      </c>
      <c r="I28" s="113">
        <v>79</v>
      </c>
      <c r="J28" s="114">
        <f t="shared" si="0"/>
        <v>0.0055478395061728395</v>
      </c>
      <c r="K28" s="246"/>
    </row>
    <row r="29" spans="1:11" ht="14.25">
      <c r="A29" s="107">
        <v>1</v>
      </c>
      <c r="B29" s="301" t="s">
        <v>65</v>
      </c>
      <c r="C29" s="241">
        <f t="shared" si="1"/>
        <v>0.015752314814814813</v>
      </c>
      <c r="D29" s="242">
        <f t="shared" si="2"/>
        <v>84</v>
      </c>
      <c r="E29" s="260">
        <v>5</v>
      </c>
      <c r="F29" s="280">
        <v>27</v>
      </c>
      <c r="G29" s="283" t="s">
        <v>26</v>
      </c>
      <c r="H29" s="284">
        <v>0.01681712962962963</v>
      </c>
      <c r="I29" s="113">
        <v>78</v>
      </c>
      <c r="J29" s="114">
        <f t="shared" si="0"/>
        <v>0.00560570987654321</v>
      </c>
      <c r="K29" s="246"/>
    </row>
    <row r="30" spans="1:11" ht="14.25">
      <c r="A30" s="109">
        <v>2</v>
      </c>
      <c r="B30" s="281" t="s">
        <v>75</v>
      </c>
      <c r="C30" s="249">
        <f t="shared" si="1"/>
        <v>0.016967592592592593</v>
      </c>
      <c r="D30" s="250">
        <f t="shared" si="2"/>
        <v>76</v>
      </c>
      <c r="E30" s="258">
        <v>5</v>
      </c>
      <c r="F30" s="280">
        <v>28</v>
      </c>
      <c r="G30" s="281" t="s">
        <v>15</v>
      </c>
      <c r="H30" s="284">
        <v>0.016944444444444443</v>
      </c>
      <c r="I30" s="113">
        <v>77</v>
      </c>
      <c r="J30" s="114">
        <f t="shared" si="0"/>
        <v>0.005648148148148148</v>
      </c>
      <c r="K30" s="246"/>
    </row>
    <row r="31" spans="1:11" ht="14.25">
      <c r="A31" s="109">
        <v>3</v>
      </c>
      <c r="B31" s="281" t="s">
        <v>16</v>
      </c>
      <c r="C31" s="249">
        <f t="shared" si="1"/>
        <v>0.017534722222222222</v>
      </c>
      <c r="D31" s="250">
        <f t="shared" si="2"/>
        <v>72</v>
      </c>
      <c r="E31" s="258">
        <v>5</v>
      </c>
      <c r="F31" s="280">
        <v>29</v>
      </c>
      <c r="G31" s="281" t="s">
        <v>75</v>
      </c>
      <c r="H31" s="284">
        <v>0.016967592592592593</v>
      </c>
      <c r="I31" s="113">
        <v>76</v>
      </c>
      <c r="J31" s="114">
        <f t="shared" si="0"/>
        <v>0.005655864197530864</v>
      </c>
      <c r="K31" s="246"/>
    </row>
    <row r="32" spans="1:11" ht="14.25">
      <c r="A32" s="109">
        <v>4</v>
      </c>
      <c r="B32" s="281" t="s">
        <v>29</v>
      </c>
      <c r="C32" s="249">
        <f t="shared" si="1"/>
        <v>0.01765046296296296</v>
      </c>
      <c r="D32" s="250">
        <f t="shared" si="2"/>
        <v>71</v>
      </c>
      <c r="E32" s="258">
        <v>5</v>
      </c>
      <c r="F32" s="280">
        <v>30</v>
      </c>
      <c r="G32" s="281" t="s">
        <v>112</v>
      </c>
      <c r="H32" s="284">
        <v>0.017060185185185185</v>
      </c>
      <c r="I32" s="113">
        <v>75</v>
      </c>
      <c r="J32" s="114">
        <f t="shared" si="0"/>
        <v>0.005686728395061728</v>
      </c>
      <c r="K32" s="246"/>
    </row>
    <row r="33" spans="1:11" ht="14.25">
      <c r="A33" s="109">
        <v>5</v>
      </c>
      <c r="B33" s="281" t="s">
        <v>17</v>
      </c>
      <c r="C33" s="249">
        <f t="shared" si="1"/>
        <v>0.017997685185185186</v>
      </c>
      <c r="D33" s="250">
        <f t="shared" si="2"/>
        <v>68</v>
      </c>
      <c r="E33" s="258">
        <v>5</v>
      </c>
      <c r="F33" s="280">
        <v>31</v>
      </c>
      <c r="G33" s="281" t="s">
        <v>88</v>
      </c>
      <c r="H33" s="284">
        <v>0.01734953703703704</v>
      </c>
      <c r="I33" s="113">
        <v>74</v>
      </c>
      <c r="J33" s="114">
        <f t="shared" si="0"/>
        <v>0.0057831790123456794</v>
      </c>
      <c r="K33" s="246"/>
    </row>
    <row r="34" spans="1:11" ht="14.25">
      <c r="A34" s="254">
        <v>6</v>
      </c>
      <c r="B34" s="287" t="s">
        <v>53</v>
      </c>
      <c r="C34" s="255">
        <f t="shared" si="1"/>
        <v>0.018298611111111113</v>
      </c>
      <c r="D34" s="256">
        <f t="shared" si="2"/>
        <v>66</v>
      </c>
      <c r="E34" s="259">
        <v>5</v>
      </c>
      <c r="F34" s="280">
        <v>32</v>
      </c>
      <c r="G34" s="281" t="s">
        <v>138</v>
      </c>
      <c r="H34" s="284">
        <v>0.017407407407407406</v>
      </c>
      <c r="I34" s="113">
        <v>73</v>
      </c>
      <c r="J34" s="114">
        <f t="shared" si="0"/>
        <v>0.005802469135802468</v>
      </c>
      <c r="K34" s="246"/>
    </row>
    <row r="35" spans="1:11" ht="14.25">
      <c r="A35" s="109">
        <v>1</v>
      </c>
      <c r="B35" s="281" t="s">
        <v>88</v>
      </c>
      <c r="C35" s="249">
        <f t="shared" si="1"/>
        <v>0.01734953703703704</v>
      </c>
      <c r="D35" s="250">
        <f t="shared" si="2"/>
        <v>74</v>
      </c>
      <c r="E35" s="258">
        <v>6</v>
      </c>
      <c r="F35" s="280">
        <v>33</v>
      </c>
      <c r="G35" s="281" t="s">
        <v>16</v>
      </c>
      <c r="H35" s="284">
        <v>0.017534722222222222</v>
      </c>
      <c r="I35" s="113">
        <v>72</v>
      </c>
      <c r="J35" s="114">
        <f t="shared" si="0"/>
        <v>0.005844907407407407</v>
      </c>
      <c r="K35" s="246"/>
    </row>
    <row r="36" spans="1:11" ht="14.25">
      <c r="A36" s="109">
        <v>2</v>
      </c>
      <c r="B36" s="281" t="s">
        <v>115</v>
      </c>
      <c r="C36" s="249">
        <f t="shared" si="1"/>
        <v>0.017870370370370373</v>
      </c>
      <c r="D36" s="250">
        <f t="shared" si="2"/>
        <v>69</v>
      </c>
      <c r="E36" s="258">
        <v>6</v>
      </c>
      <c r="F36" s="280">
        <v>34</v>
      </c>
      <c r="G36" s="281" t="s">
        <v>29</v>
      </c>
      <c r="H36" s="284">
        <v>0.01765046296296296</v>
      </c>
      <c r="I36" s="113">
        <v>71</v>
      </c>
      <c r="J36" s="114">
        <f t="shared" si="0"/>
        <v>0.005883487654320987</v>
      </c>
      <c r="K36" s="246"/>
    </row>
    <row r="37" spans="1:11" ht="14.25">
      <c r="A37" s="109">
        <v>3</v>
      </c>
      <c r="B37" s="281" t="s">
        <v>107</v>
      </c>
      <c r="C37" s="249">
        <f t="shared" si="1"/>
        <v>0.01810185185185185</v>
      </c>
      <c r="D37" s="250">
        <f t="shared" si="2"/>
        <v>67</v>
      </c>
      <c r="E37" s="258">
        <v>6</v>
      </c>
      <c r="F37" s="280">
        <v>35</v>
      </c>
      <c r="G37" s="281" t="s">
        <v>97</v>
      </c>
      <c r="H37" s="284">
        <v>0.017743055555555557</v>
      </c>
      <c r="I37" s="113">
        <v>70</v>
      </c>
      <c r="J37" s="114">
        <f t="shared" si="0"/>
        <v>0.005914351851851852</v>
      </c>
      <c r="K37" s="246"/>
    </row>
    <row r="38" spans="1:11" ht="14.25">
      <c r="A38" s="109">
        <v>4</v>
      </c>
      <c r="B38" s="281" t="s">
        <v>58</v>
      </c>
      <c r="C38" s="249">
        <f t="shared" si="1"/>
        <v>0.018449074074074073</v>
      </c>
      <c r="D38" s="250">
        <f t="shared" si="2"/>
        <v>64</v>
      </c>
      <c r="E38" s="258">
        <v>6</v>
      </c>
      <c r="F38" s="280">
        <v>36</v>
      </c>
      <c r="G38" s="281" t="s">
        <v>115</v>
      </c>
      <c r="H38" s="284">
        <v>0.017870370370370373</v>
      </c>
      <c r="I38" s="113">
        <v>69</v>
      </c>
      <c r="J38" s="114">
        <f t="shared" si="0"/>
        <v>0.005956790123456791</v>
      </c>
      <c r="K38" s="246"/>
    </row>
    <row r="39" spans="1:11" ht="14.25">
      <c r="A39" s="109">
        <v>5</v>
      </c>
      <c r="B39" s="281" t="s">
        <v>132</v>
      </c>
      <c r="C39" s="249">
        <f t="shared" si="1"/>
        <v>0.018460648148148146</v>
      </c>
      <c r="D39" s="250">
        <f t="shared" si="2"/>
        <v>63</v>
      </c>
      <c r="E39" s="258">
        <v>6</v>
      </c>
      <c r="F39" s="280">
        <v>37</v>
      </c>
      <c r="G39" s="281" t="s">
        <v>17</v>
      </c>
      <c r="H39" s="284">
        <v>0.017997685185185186</v>
      </c>
      <c r="I39" s="113">
        <v>68</v>
      </c>
      <c r="J39" s="114">
        <f t="shared" si="0"/>
        <v>0.005999228395061729</v>
      </c>
      <c r="K39" s="246"/>
    </row>
    <row r="40" spans="1:11" ht="14.25">
      <c r="A40" s="109">
        <v>6</v>
      </c>
      <c r="B40" s="281" t="s">
        <v>114</v>
      </c>
      <c r="C40" s="249">
        <f t="shared" si="1"/>
        <v>0.018680555555555554</v>
      </c>
      <c r="D40" s="250">
        <f t="shared" si="2"/>
        <v>62</v>
      </c>
      <c r="E40" s="263">
        <v>6</v>
      </c>
      <c r="F40" s="280">
        <v>38</v>
      </c>
      <c r="G40" s="281" t="s">
        <v>107</v>
      </c>
      <c r="H40" s="284">
        <v>0.01810185185185185</v>
      </c>
      <c r="I40" s="113">
        <v>67</v>
      </c>
      <c r="J40" s="114">
        <f t="shared" si="0"/>
        <v>0.00603395061728395</v>
      </c>
      <c r="K40" s="246"/>
    </row>
    <row r="41" spans="1:11" ht="14.25" customHeight="1">
      <c r="A41" s="109">
        <v>7</v>
      </c>
      <c r="B41" s="281" t="s">
        <v>83</v>
      </c>
      <c r="C41" s="249">
        <f t="shared" si="1"/>
        <v>0.018819444444444448</v>
      </c>
      <c r="D41" s="250">
        <f t="shared" si="2"/>
        <v>61</v>
      </c>
      <c r="E41" s="258">
        <v>6</v>
      </c>
      <c r="F41" s="280">
        <v>39</v>
      </c>
      <c r="G41" s="281" t="s">
        <v>53</v>
      </c>
      <c r="H41" s="284">
        <v>0.018298611111111113</v>
      </c>
      <c r="I41" s="113">
        <v>66</v>
      </c>
      <c r="J41" s="114">
        <f t="shared" si="0"/>
        <v>0.006099537037037038</v>
      </c>
      <c r="K41" s="261"/>
    </row>
    <row r="42" spans="1:11" ht="14.25" customHeight="1">
      <c r="A42" s="109">
        <v>8</v>
      </c>
      <c r="B42" s="281" t="s">
        <v>127</v>
      </c>
      <c r="C42" s="249">
        <f t="shared" si="1"/>
        <v>0.018854166666666665</v>
      </c>
      <c r="D42" s="250">
        <f t="shared" si="2"/>
        <v>60</v>
      </c>
      <c r="E42" s="258">
        <v>6</v>
      </c>
      <c r="F42" s="280">
        <v>40</v>
      </c>
      <c r="G42" s="281" t="s">
        <v>163</v>
      </c>
      <c r="H42" s="284">
        <v>0.018333333333333333</v>
      </c>
      <c r="I42" s="113" t="s">
        <v>131</v>
      </c>
      <c r="J42" s="114">
        <f t="shared" si="0"/>
        <v>0.006111111111111111</v>
      </c>
      <c r="K42" s="261"/>
    </row>
    <row r="43" spans="1:10" ht="14.25" customHeight="1">
      <c r="A43" s="109">
        <v>9</v>
      </c>
      <c r="B43" s="281" t="s">
        <v>76</v>
      </c>
      <c r="C43" s="249">
        <f t="shared" si="1"/>
        <v>0.018877314814814816</v>
      </c>
      <c r="D43" s="250">
        <f t="shared" si="2"/>
        <v>59</v>
      </c>
      <c r="E43" s="258">
        <v>6</v>
      </c>
      <c r="F43" s="280">
        <v>41</v>
      </c>
      <c r="G43" s="281" t="s">
        <v>59</v>
      </c>
      <c r="H43" s="284">
        <v>0.018414351851851852</v>
      </c>
      <c r="I43" s="113">
        <v>65</v>
      </c>
      <c r="J43" s="114">
        <f t="shared" si="0"/>
        <v>0.006138117283950618</v>
      </c>
    </row>
    <row r="44" spans="1:10" ht="14.25" customHeight="1">
      <c r="A44" s="109">
        <v>10</v>
      </c>
      <c r="B44" s="281" t="s">
        <v>63</v>
      </c>
      <c r="C44" s="249">
        <f t="shared" si="1"/>
        <v>0.01912037037037037</v>
      </c>
      <c r="D44" s="250">
        <f t="shared" si="2"/>
        <v>58</v>
      </c>
      <c r="E44" s="258">
        <v>6</v>
      </c>
      <c r="F44" s="280">
        <v>42</v>
      </c>
      <c r="G44" s="281" t="s">
        <v>58</v>
      </c>
      <c r="H44" s="284">
        <v>0.018449074074074073</v>
      </c>
      <c r="I44" s="113">
        <v>64</v>
      </c>
      <c r="J44" s="114">
        <f t="shared" si="0"/>
        <v>0.006149691358024691</v>
      </c>
    </row>
    <row r="45" spans="1:10" ht="14.25" customHeight="1">
      <c r="A45" s="109">
        <v>11</v>
      </c>
      <c r="B45" s="281" t="s">
        <v>40</v>
      </c>
      <c r="C45" s="249">
        <f t="shared" si="1"/>
        <v>0.01915509259259259</v>
      </c>
      <c r="D45" s="250">
        <f t="shared" si="2"/>
        <v>57</v>
      </c>
      <c r="E45" s="258">
        <v>6</v>
      </c>
      <c r="F45" s="280">
        <v>43</v>
      </c>
      <c r="G45" s="281" t="s">
        <v>132</v>
      </c>
      <c r="H45" s="284">
        <v>0.018460648148148146</v>
      </c>
      <c r="I45" s="113">
        <v>63</v>
      </c>
      <c r="J45" s="114">
        <f t="shared" si="0"/>
        <v>0.0061535493827160484</v>
      </c>
    </row>
    <row r="46" spans="1:10" ht="14.25" customHeight="1">
      <c r="A46" s="109">
        <v>12</v>
      </c>
      <c r="B46" s="281" t="s">
        <v>28</v>
      </c>
      <c r="C46" s="249">
        <f t="shared" si="1"/>
        <v>0.0196875</v>
      </c>
      <c r="D46" s="250">
        <f t="shared" si="2"/>
        <v>54</v>
      </c>
      <c r="E46" s="258">
        <v>6</v>
      </c>
      <c r="F46" s="280">
        <v>44</v>
      </c>
      <c r="G46" s="281" t="s">
        <v>114</v>
      </c>
      <c r="H46" s="284">
        <v>0.018680555555555554</v>
      </c>
      <c r="I46" s="113">
        <v>62</v>
      </c>
      <c r="J46" s="114">
        <f t="shared" si="0"/>
        <v>0.0062268518518518515</v>
      </c>
    </row>
    <row r="47" spans="1:10" ht="14.25" customHeight="1">
      <c r="A47" s="109">
        <v>13</v>
      </c>
      <c r="B47" s="281" t="s">
        <v>37</v>
      </c>
      <c r="C47" s="249">
        <f t="shared" si="1"/>
        <v>0.01972222222222222</v>
      </c>
      <c r="D47" s="250">
        <f t="shared" si="2"/>
        <v>53</v>
      </c>
      <c r="E47" s="258">
        <v>6</v>
      </c>
      <c r="F47" s="280">
        <v>45</v>
      </c>
      <c r="G47" s="281" t="s">
        <v>83</v>
      </c>
      <c r="H47" s="284">
        <v>0.018819444444444448</v>
      </c>
      <c r="I47" s="113">
        <v>61</v>
      </c>
      <c r="J47" s="114">
        <f t="shared" si="0"/>
        <v>0.006273148148148149</v>
      </c>
    </row>
    <row r="48" spans="1:10" ht="14.25" customHeight="1">
      <c r="A48" s="109">
        <v>14</v>
      </c>
      <c r="B48" s="281" t="s">
        <v>18</v>
      </c>
      <c r="C48" s="249">
        <f t="shared" si="1"/>
        <v>0.020520833333333332</v>
      </c>
      <c r="D48" s="250">
        <f t="shared" si="2"/>
        <v>51</v>
      </c>
      <c r="E48" s="258">
        <v>6</v>
      </c>
      <c r="F48" s="280">
        <v>46</v>
      </c>
      <c r="G48" s="281" t="s">
        <v>127</v>
      </c>
      <c r="H48" s="284">
        <v>0.018854166666666665</v>
      </c>
      <c r="I48" s="113">
        <v>60</v>
      </c>
      <c r="J48" s="114">
        <f t="shared" si="0"/>
        <v>0.006284722222222222</v>
      </c>
    </row>
    <row r="49" spans="1:10" ht="14.25" customHeight="1">
      <c r="A49" s="109">
        <v>15</v>
      </c>
      <c r="B49" s="281" t="s">
        <v>30</v>
      </c>
      <c r="C49" s="249">
        <f t="shared" si="1"/>
        <v>0.020810185185185185</v>
      </c>
      <c r="D49" s="250">
        <f t="shared" si="2"/>
        <v>49</v>
      </c>
      <c r="E49" s="258">
        <v>6</v>
      </c>
      <c r="F49" s="280">
        <v>47</v>
      </c>
      <c r="G49" s="281" t="s">
        <v>76</v>
      </c>
      <c r="H49" s="284">
        <v>0.018877314814814816</v>
      </c>
      <c r="I49" s="113">
        <v>59</v>
      </c>
      <c r="J49" s="114">
        <f aca="true" t="shared" si="3" ref="J49:J71">H49/J$1</f>
        <v>0.006292438271604938</v>
      </c>
    </row>
    <row r="50" spans="1:10" ht="14.25" customHeight="1">
      <c r="A50" s="109">
        <v>16</v>
      </c>
      <c r="B50" s="281" t="s">
        <v>80</v>
      </c>
      <c r="C50" s="249">
        <f t="shared" si="1"/>
        <v>0.023414351851851853</v>
      </c>
      <c r="D50" s="250">
        <f t="shared" si="2"/>
        <v>41</v>
      </c>
      <c r="E50" s="258">
        <v>6</v>
      </c>
      <c r="F50" s="280">
        <v>48</v>
      </c>
      <c r="G50" s="281" t="s">
        <v>63</v>
      </c>
      <c r="H50" s="284">
        <v>0.01912037037037037</v>
      </c>
      <c r="I50" s="113">
        <v>58</v>
      </c>
      <c r="J50" s="114">
        <f t="shared" si="3"/>
        <v>0.006373456790123457</v>
      </c>
    </row>
    <row r="51" spans="1:10" ht="14.25" customHeight="1">
      <c r="A51" s="109">
        <v>17</v>
      </c>
      <c r="B51" s="281" t="s">
        <v>126</v>
      </c>
      <c r="C51" s="249">
        <f t="shared" si="1"/>
        <v>0.02423611111111111</v>
      </c>
      <c r="D51" s="250">
        <f t="shared" si="2"/>
        <v>40</v>
      </c>
      <c r="E51" s="258">
        <v>6</v>
      </c>
      <c r="F51" s="280">
        <v>49</v>
      </c>
      <c r="G51" s="281" t="s">
        <v>40</v>
      </c>
      <c r="H51" s="284">
        <v>0.01915509259259259</v>
      </c>
      <c r="I51" s="113">
        <v>57</v>
      </c>
      <c r="J51" s="114">
        <f t="shared" si="3"/>
        <v>0.00638503086419753</v>
      </c>
    </row>
    <row r="52" spans="1:10" ht="14.25" customHeight="1">
      <c r="A52" s="107">
        <v>1</v>
      </c>
      <c r="B52" s="299" t="s">
        <v>97</v>
      </c>
      <c r="C52" s="241">
        <f t="shared" si="1"/>
        <v>0.017743055555555557</v>
      </c>
      <c r="D52" s="242">
        <f t="shared" si="2"/>
        <v>70</v>
      </c>
      <c r="E52" s="260">
        <v>7</v>
      </c>
      <c r="F52" s="280">
        <v>50</v>
      </c>
      <c r="G52" s="281" t="s">
        <v>116</v>
      </c>
      <c r="H52" s="284">
        <v>0.01916666666666667</v>
      </c>
      <c r="I52" s="113">
        <v>56</v>
      </c>
      <c r="J52" s="114">
        <f t="shared" si="3"/>
        <v>0.006388888888888889</v>
      </c>
    </row>
    <row r="53" spans="1:10" ht="14.25" customHeight="1">
      <c r="A53" s="109">
        <v>2</v>
      </c>
      <c r="B53" s="281" t="s">
        <v>116</v>
      </c>
      <c r="C53" s="249">
        <f t="shared" si="1"/>
        <v>0.01916666666666667</v>
      </c>
      <c r="D53" s="250">
        <f t="shared" si="2"/>
        <v>56</v>
      </c>
      <c r="E53" s="258">
        <v>7</v>
      </c>
      <c r="F53" s="280">
        <v>51</v>
      </c>
      <c r="G53" s="281" t="s">
        <v>160</v>
      </c>
      <c r="H53" s="284">
        <v>0.019224537037037037</v>
      </c>
      <c r="I53" s="113" t="s">
        <v>131</v>
      </c>
      <c r="J53" s="114">
        <f t="shared" si="3"/>
        <v>0.006408179012345679</v>
      </c>
    </row>
    <row r="54" spans="1:10" ht="14.25" customHeight="1">
      <c r="A54" s="109">
        <v>3</v>
      </c>
      <c r="B54" s="281" t="s">
        <v>31</v>
      </c>
      <c r="C54" s="249">
        <f t="shared" si="1"/>
        <v>0.019571759259259257</v>
      </c>
      <c r="D54" s="250">
        <f t="shared" si="2"/>
        <v>55</v>
      </c>
      <c r="E54" s="258">
        <v>7</v>
      </c>
      <c r="F54" s="280">
        <v>52</v>
      </c>
      <c r="G54" s="281" t="s">
        <v>31</v>
      </c>
      <c r="H54" s="284">
        <v>0.019571759259259257</v>
      </c>
      <c r="I54" s="113">
        <v>55</v>
      </c>
      <c r="J54" s="114">
        <f t="shared" si="3"/>
        <v>0.006523919753086419</v>
      </c>
    </row>
    <row r="55" spans="1:10" ht="14.25" customHeight="1">
      <c r="A55" s="109">
        <v>4</v>
      </c>
      <c r="B55" s="281" t="s">
        <v>66</v>
      </c>
      <c r="C55" s="249">
        <f t="shared" si="1"/>
        <v>0.019930555555555556</v>
      </c>
      <c r="D55" s="250">
        <f t="shared" si="2"/>
        <v>52</v>
      </c>
      <c r="E55" s="258">
        <v>7</v>
      </c>
      <c r="F55" s="280">
        <v>53</v>
      </c>
      <c r="G55" s="281" t="s">
        <v>28</v>
      </c>
      <c r="H55" s="284">
        <v>0.0196875</v>
      </c>
      <c r="I55" s="113">
        <v>54</v>
      </c>
      <c r="J55" s="114">
        <f t="shared" si="3"/>
        <v>0.0065625</v>
      </c>
    </row>
    <row r="56" spans="1:10" ht="14.25" customHeight="1">
      <c r="A56" s="109">
        <v>5</v>
      </c>
      <c r="B56" s="281" t="s">
        <v>100</v>
      </c>
      <c r="C56" s="249">
        <f t="shared" si="1"/>
        <v>0.020555555555555556</v>
      </c>
      <c r="D56" s="250">
        <f t="shared" si="2"/>
        <v>50</v>
      </c>
      <c r="E56" s="258">
        <v>7</v>
      </c>
      <c r="F56" s="280">
        <v>54</v>
      </c>
      <c r="G56" s="281" t="s">
        <v>37</v>
      </c>
      <c r="H56" s="284">
        <v>0.01972222222222222</v>
      </c>
      <c r="I56" s="113">
        <v>53</v>
      </c>
      <c r="J56" s="114">
        <f t="shared" si="3"/>
        <v>0.006574074074074073</v>
      </c>
    </row>
    <row r="57" spans="1:10" ht="14.25" customHeight="1">
      <c r="A57" s="109">
        <v>6</v>
      </c>
      <c r="B57" s="281" t="s">
        <v>41</v>
      </c>
      <c r="C57" s="249">
        <f t="shared" si="1"/>
        <v>0.021851851851851848</v>
      </c>
      <c r="D57" s="250">
        <f t="shared" si="2"/>
        <v>47</v>
      </c>
      <c r="E57" s="258">
        <v>7</v>
      </c>
      <c r="F57" s="280">
        <v>55</v>
      </c>
      <c r="G57" s="281" t="s">
        <v>66</v>
      </c>
      <c r="H57" s="284">
        <v>0.019930555555555556</v>
      </c>
      <c r="I57" s="113">
        <v>52</v>
      </c>
      <c r="J57" s="114">
        <f t="shared" si="3"/>
        <v>0.006643518518518518</v>
      </c>
    </row>
    <row r="58" spans="1:10" ht="14.25" customHeight="1">
      <c r="A58" s="109">
        <v>7</v>
      </c>
      <c r="B58" s="281" t="s">
        <v>27</v>
      </c>
      <c r="C58" s="249">
        <f t="shared" si="1"/>
        <v>0.022361111111111113</v>
      </c>
      <c r="D58" s="250">
        <f t="shared" si="2"/>
        <v>45</v>
      </c>
      <c r="E58" s="258">
        <v>7</v>
      </c>
      <c r="F58" s="280">
        <v>56</v>
      </c>
      <c r="G58" s="281" t="s">
        <v>18</v>
      </c>
      <c r="H58" s="284">
        <v>0.020520833333333332</v>
      </c>
      <c r="I58" s="113">
        <v>51</v>
      </c>
      <c r="J58" s="114">
        <f t="shared" si="3"/>
        <v>0.006840277777777778</v>
      </c>
    </row>
    <row r="59" spans="1:10" ht="14.25" customHeight="1">
      <c r="A59" s="254">
        <v>8</v>
      </c>
      <c r="B59" s="287" t="s">
        <v>38</v>
      </c>
      <c r="C59" s="255">
        <f t="shared" si="1"/>
        <v>0.022962962962962966</v>
      </c>
      <c r="D59" s="256">
        <f t="shared" si="2"/>
        <v>43</v>
      </c>
      <c r="E59" s="259">
        <v>7</v>
      </c>
      <c r="F59" s="280">
        <v>57</v>
      </c>
      <c r="G59" s="281" t="s">
        <v>100</v>
      </c>
      <c r="H59" s="284">
        <v>0.020555555555555556</v>
      </c>
      <c r="I59" s="113">
        <v>50</v>
      </c>
      <c r="J59" s="114">
        <f t="shared" si="3"/>
        <v>0.006851851851851852</v>
      </c>
    </row>
    <row r="60" spans="1:10" ht="14.25" customHeight="1">
      <c r="A60" s="107">
        <v>1</v>
      </c>
      <c r="B60" s="299" t="s">
        <v>39</v>
      </c>
      <c r="C60" s="241">
        <f t="shared" si="1"/>
        <v>0.02119212962962963</v>
      </c>
      <c r="D60" s="242">
        <f t="shared" si="2"/>
        <v>48</v>
      </c>
      <c r="E60" s="260">
        <v>8</v>
      </c>
      <c r="F60" s="280">
        <v>58</v>
      </c>
      <c r="G60" s="281" t="s">
        <v>30</v>
      </c>
      <c r="H60" s="284">
        <v>0.020810185185185185</v>
      </c>
      <c r="I60" s="113">
        <v>49</v>
      </c>
      <c r="J60" s="114">
        <f t="shared" si="3"/>
        <v>0.006936728395061729</v>
      </c>
    </row>
    <row r="61" spans="1:10" ht="14.25" customHeight="1">
      <c r="A61" s="109">
        <v>2</v>
      </c>
      <c r="B61" s="281" t="s">
        <v>56</v>
      </c>
      <c r="C61" s="249">
        <f t="shared" si="1"/>
        <v>0.022152777777777775</v>
      </c>
      <c r="D61" s="250">
        <f t="shared" si="2"/>
        <v>46</v>
      </c>
      <c r="E61" s="258">
        <v>8</v>
      </c>
      <c r="F61" s="280">
        <v>59</v>
      </c>
      <c r="G61" s="281" t="s">
        <v>39</v>
      </c>
      <c r="H61" s="284">
        <v>0.02119212962962963</v>
      </c>
      <c r="I61" s="113">
        <v>48</v>
      </c>
      <c r="J61" s="114">
        <f t="shared" si="3"/>
        <v>0.007064043209876543</v>
      </c>
    </row>
    <row r="62" spans="1:10" ht="14.25" customHeight="1">
      <c r="A62" s="109">
        <v>3</v>
      </c>
      <c r="B62" s="281" t="s">
        <v>102</v>
      </c>
      <c r="C62" s="249">
        <f t="shared" si="1"/>
        <v>0.022581018518518518</v>
      </c>
      <c r="D62" s="250">
        <f t="shared" si="2"/>
        <v>44</v>
      </c>
      <c r="E62" s="258">
        <v>8</v>
      </c>
      <c r="F62" s="280">
        <v>60</v>
      </c>
      <c r="G62" s="281" t="s">
        <v>161</v>
      </c>
      <c r="H62" s="284">
        <v>0.021331018518518517</v>
      </c>
      <c r="I62" s="113" t="s">
        <v>131</v>
      </c>
      <c r="J62" s="114">
        <f t="shared" si="3"/>
        <v>0.007110339506172839</v>
      </c>
    </row>
    <row r="63" spans="1:10" ht="14.25" customHeight="1">
      <c r="A63" s="254">
        <v>4</v>
      </c>
      <c r="B63" s="287" t="s">
        <v>32</v>
      </c>
      <c r="C63" s="255">
        <f t="shared" si="1"/>
        <v>0.023414351851851853</v>
      </c>
      <c r="D63" s="256">
        <f t="shared" si="2"/>
        <v>42</v>
      </c>
      <c r="E63" s="259">
        <v>8</v>
      </c>
      <c r="F63" s="280">
        <v>61</v>
      </c>
      <c r="G63" s="281" t="s">
        <v>41</v>
      </c>
      <c r="H63" s="284">
        <v>0.021851851851851848</v>
      </c>
      <c r="I63" s="113">
        <v>47</v>
      </c>
      <c r="J63" s="114">
        <f t="shared" si="3"/>
        <v>0.00728395061728395</v>
      </c>
    </row>
    <row r="64" spans="1:10" ht="14.25" customHeight="1">
      <c r="A64" s="109"/>
      <c r="B64" s="103"/>
      <c r="C64" s="285"/>
      <c r="D64" s="109"/>
      <c r="E64" s="103"/>
      <c r="F64" s="280">
        <v>62</v>
      </c>
      <c r="G64" s="281" t="s">
        <v>56</v>
      </c>
      <c r="H64" s="284">
        <v>0.022152777777777775</v>
      </c>
      <c r="I64" s="113">
        <v>46</v>
      </c>
      <c r="J64" s="114">
        <f t="shared" si="3"/>
        <v>0.007384259259259258</v>
      </c>
    </row>
    <row r="65" spans="1:10" ht="14.25" customHeight="1">
      <c r="A65" s="109"/>
      <c r="B65" s="103"/>
      <c r="C65" s="285"/>
      <c r="D65" s="109"/>
      <c r="E65" s="103"/>
      <c r="F65" s="280">
        <v>63</v>
      </c>
      <c r="G65" s="281" t="s">
        <v>27</v>
      </c>
      <c r="H65" s="284">
        <v>0.022361111111111113</v>
      </c>
      <c r="I65" s="113">
        <v>45</v>
      </c>
      <c r="J65" s="114">
        <f t="shared" si="3"/>
        <v>0.007453703703703705</v>
      </c>
    </row>
    <row r="66" spans="1:10" ht="14.25" customHeight="1">
      <c r="A66" s="109"/>
      <c r="B66" s="103"/>
      <c r="C66" s="285"/>
      <c r="D66" s="109"/>
      <c r="E66" s="103"/>
      <c r="F66" s="280">
        <v>64</v>
      </c>
      <c r="G66" s="281" t="s">
        <v>102</v>
      </c>
      <c r="H66" s="284">
        <v>0.022581018518518518</v>
      </c>
      <c r="I66" s="113">
        <v>44</v>
      </c>
      <c r="J66" s="114">
        <f t="shared" si="3"/>
        <v>0.007527006172839506</v>
      </c>
    </row>
    <row r="67" spans="1:10" ht="14.25" customHeight="1">
      <c r="A67" s="109"/>
      <c r="B67" s="103"/>
      <c r="C67" s="285"/>
      <c r="D67" s="109"/>
      <c r="E67" s="103"/>
      <c r="F67" s="280">
        <v>65</v>
      </c>
      <c r="G67" s="281" t="s">
        <v>38</v>
      </c>
      <c r="H67" s="284">
        <v>0.022962962962962966</v>
      </c>
      <c r="I67" s="113">
        <v>43</v>
      </c>
      <c r="J67" s="114">
        <f t="shared" si="3"/>
        <v>0.007654320987654322</v>
      </c>
    </row>
    <row r="68" spans="1:10" ht="14.25" customHeight="1">
      <c r="A68" s="109"/>
      <c r="B68" s="103"/>
      <c r="C68" s="285"/>
      <c r="D68" s="109"/>
      <c r="E68" s="103"/>
      <c r="F68" s="280">
        <v>66</v>
      </c>
      <c r="G68" s="281" t="s">
        <v>32</v>
      </c>
      <c r="H68" s="284">
        <v>0.023414351851851853</v>
      </c>
      <c r="I68" s="113">
        <v>42</v>
      </c>
      <c r="J68" s="114">
        <f t="shared" si="3"/>
        <v>0.007804783950617285</v>
      </c>
    </row>
    <row r="69" spans="1:10" ht="14.25" customHeight="1">
      <c r="A69" s="109"/>
      <c r="B69" s="103"/>
      <c r="C69" s="285"/>
      <c r="D69" s="109"/>
      <c r="E69" s="103"/>
      <c r="F69" s="280">
        <v>67</v>
      </c>
      <c r="G69" s="281" t="s">
        <v>80</v>
      </c>
      <c r="H69" s="284">
        <v>0.023414351851851853</v>
      </c>
      <c r="I69" s="113">
        <v>41</v>
      </c>
      <c r="J69" s="114">
        <f t="shared" si="3"/>
        <v>0.007804783950617285</v>
      </c>
    </row>
    <row r="70" spans="1:10" ht="14.25" customHeight="1">
      <c r="A70" s="109"/>
      <c r="B70" s="103"/>
      <c r="C70" s="285"/>
      <c r="D70" s="109"/>
      <c r="E70" s="103"/>
      <c r="F70" s="280">
        <v>68</v>
      </c>
      <c r="G70" s="281" t="s">
        <v>126</v>
      </c>
      <c r="H70" s="284">
        <v>0.02423611111111111</v>
      </c>
      <c r="I70" s="113">
        <v>40</v>
      </c>
      <c r="J70" s="114">
        <f t="shared" si="3"/>
        <v>0.008078703703703704</v>
      </c>
    </row>
    <row r="71" spans="1:10" ht="14.25" customHeight="1">
      <c r="A71" s="254"/>
      <c r="B71" s="111"/>
      <c r="C71" s="286"/>
      <c r="D71" s="254"/>
      <c r="E71" s="111"/>
      <c r="F71" s="280">
        <v>69</v>
      </c>
      <c r="G71" s="287" t="s">
        <v>165</v>
      </c>
      <c r="H71" s="288">
        <v>0.02423611111111111</v>
      </c>
      <c r="I71" s="113" t="s">
        <v>131</v>
      </c>
      <c r="J71" s="116">
        <f t="shared" si="3"/>
        <v>0.008078703703703704</v>
      </c>
    </row>
    <row r="72" spans="5:8" ht="10.5" customHeight="1">
      <c r="E72" s="247"/>
      <c r="F72" s="247"/>
      <c r="H72" s="290"/>
    </row>
    <row r="73" spans="5:8" ht="10.5" customHeight="1">
      <c r="E73" s="247"/>
      <c r="F73" s="247"/>
      <c r="H73" s="290"/>
    </row>
    <row r="74" spans="5:8" ht="10.5" customHeight="1">
      <c r="E74" s="247"/>
      <c r="F74" s="247"/>
      <c r="H74" s="290"/>
    </row>
    <row r="75" spans="5:8" ht="10.5" customHeight="1">
      <c r="E75" s="247"/>
      <c r="F75" s="247"/>
      <c r="H75" s="290"/>
    </row>
    <row r="76" spans="5:8" ht="10.5" customHeight="1">
      <c r="E76" s="247"/>
      <c r="F76" s="247"/>
      <c r="H76" s="247"/>
    </row>
    <row r="77" spans="5:8" ht="10.5" customHeight="1">
      <c r="E77" s="247"/>
      <c r="F77" s="247"/>
      <c r="H77" s="247"/>
    </row>
    <row r="78" spans="5:8" ht="10.5" customHeight="1">
      <c r="E78" s="247"/>
      <c r="F78" s="247"/>
      <c r="H78" s="247"/>
    </row>
    <row r="79" spans="5:8" ht="10.5" customHeight="1">
      <c r="E79" s="247"/>
      <c r="F79" s="247"/>
      <c r="H79" s="247"/>
    </row>
    <row r="80" spans="5:8" ht="10.5" customHeight="1">
      <c r="E80" s="247"/>
      <c r="F80" s="247"/>
      <c r="H80" s="247"/>
    </row>
    <row r="81" spans="5:8" ht="10.5" customHeight="1">
      <c r="E81" s="247"/>
      <c r="F81" s="247"/>
      <c r="H81" s="247"/>
    </row>
    <row r="82" spans="5:8" ht="10.5" customHeight="1">
      <c r="E82" s="247"/>
      <c r="F82" s="247"/>
      <c r="H82" s="247"/>
    </row>
    <row r="83" spans="5:8" ht="10.5" customHeight="1">
      <c r="E83" s="247"/>
      <c r="F83" s="247"/>
      <c r="H83" s="247"/>
    </row>
    <row r="84" spans="5:8" ht="10.5" customHeight="1">
      <c r="E84" s="247"/>
      <c r="F84" s="247"/>
      <c r="H84" s="247"/>
    </row>
    <row r="85" spans="5:8" ht="10.5" customHeight="1">
      <c r="E85" s="247"/>
      <c r="F85" s="247"/>
      <c r="H85" s="247"/>
    </row>
    <row r="86" spans="5:8" ht="10.5" customHeight="1">
      <c r="E86" s="247"/>
      <c r="F86" s="247"/>
      <c r="H86" s="247"/>
    </row>
    <row r="87" spans="5:8" ht="10.5" customHeight="1">
      <c r="E87" s="247"/>
      <c r="F87" s="247"/>
      <c r="H87" s="247"/>
    </row>
    <row r="88" spans="5:8" ht="10.5" customHeight="1">
      <c r="E88" s="247"/>
      <c r="F88" s="247"/>
      <c r="H88" s="247"/>
    </row>
    <row r="89" spans="5:8" ht="10.5" customHeight="1">
      <c r="E89" s="247"/>
      <c r="F89" s="247"/>
      <c r="H89" s="247"/>
    </row>
    <row r="90" spans="5:8" ht="10.5" customHeight="1">
      <c r="E90" s="247"/>
      <c r="F90" s="247"/>
      <c r="H90" s="247"/>
    </row>
    <row r="91" spans="5:8" ht="10.5" customHeight="1">
      <c r="E91" s="247"/>
      <c r="F91" s="247"/>
      <c r="H91" s="247"/>
    </row>
    <row r="92" spans="5:8" ht="10.5" customHeight="1">
      <c r="E92" s="247"/>
      <c r="F92" s="247"/>
      <c r="H92" s="247"/>
    </row>
    <row r="93" spans="5:8" ht="10.5" customHeight="1">
      <c r="E93" s="247"/>
      <c r="F93" s="247"/>
      <c r="H93" s="247"/>
    </row>
    <row r="94" spans="5:8" ht="10.5" customHeight="1">
      <c r="E94" s="247"/>
      <c r="F94" s="247"/>
      <c r="H94" s="247"/>
    </row>
    <row r="95" spans="5:8" ht="10.5" customHeight="1">
      <c r="E95" s="247"/>
      <c r="F95" s="247"/>
      <c r="H95" s="247"/>
    </row>
    <row r="96" spans="5:8" ht="10.5" customHeight="1">
      <c r="E96" s="247"/>
      <c r="F96" s="247"/>
      <c r="H96" s="247"/>
    </row>
    <row r="97" spans="5:8" ht="10.5" customHeight="1">
      <c r="E97" s="247"/>
      <c r="F97" s="247"/>
      <c r="H97" s="247"/>
    </row>
    <row r="98" spans="5:8" ht="10.5" customHeight="1">
      <c r="E98" s="247"/>
      <c r="F98" s="247"/>
      <c r="H98" s="247"/>
    </row>
    <row r="99" spans="5:8" ht="10.5" customHeight="1">
      <c r="E99" s="247"/>
      <c r="F99" s="247"/>
      <c r="H99" s="247"/>
    </row>
    <row r="100" spans="5:8" ht="10.5" customHeight="1">
      <c r="E100" s="247"/>
      <c r="F100" s="247"/>
      <c r="H100" s="247"/>
    </row>
    <row r="101" spans="5:8" ht="10.5" customHeight="1">
      <c r="E101" s="247"/>
      <c r="F101" s="247"/>
      <c r="H101" s="247"/>
    </row>
    <row r="102" spans="5:8" ht="10.5" customHeight="1">
      <c r="E102" s="247"/>
      <c r="F102" s="247"/>
      <c r="H102" s="247"/>
    </row>
    <row r="103" spans="5:8" ht="10.5" customHeight="1">
      <c r="E103" s="247"/>
      <c r="F103" s="247"/>
      <c r="H103" s="247"/>
    </row>
    <row r="104" spans="5:8" ht="10.5" customHeight="1">
      <c r="E104" s="247"/>
      <c r="F104" s="247"/>
      <c r="H104" s="247"/>
    </row>
    <row r="105" spans="5:8" ht="10.5" customHeight="1">
      <c r="E105" s="247"/>
      <c r="F105" s="247"/>
      <c r="H105" s="247"/>
    </row>
    <row r="106" spans="5:8" ht="10.5" customHeight="1">
      <c r="E106" s="247"/>
      <c r="F106" s="247"/>
      <c r="H106" s="247"/>
    </row>
    <row r="107" spans="5:8" ht="10.5" customHeight="1">
      <c r="E107" s="247"/>
      <c r="F107" s="247"/>
      <c r="H107" s="247"/>
    </row>
    <row r="108" spans="5:8" ht="10.5" customHeight="1">
      <c r="E108" s="247"/>
      <c r="F108" s="247"/>
      <c r="H108" s="247"/>
    </row>
    <row r="109" spans="5:8" ht="10.5" customHeight="1">
      <c r="E109" s="247"/>
      <c r="F109" s="247"/>
      <c r="H109" s="247"/>
    </row>
    <row r="110" spans="5:8" ht="10.5" customHeight="1">
      <c r="E110" s="247"/>
      <c r="F110" s="247"/>
      <c r="H110" s="247"/>
    </row>
    <row r="111" spans="5:8" ht="10.5" customHeight="1">
      <c r="E111" s="247"/>
      <c r="F111" s="247"/>
      <c r="H111" s="247"/>
    </row>
    <row r="112" spans="5:8" ht="10.5" customHeight="1">
      <c r="E112" s="247"/>
      <c r="F112" s="247"/>
      <c r="H112" s="247"/>
    </row>
    <row r="113" spans="5:8" ht="10.5" customHeight="1">
      <c r="E113" s="247"/>
      <c r="F113" s="247"/>
      <c r="H113" s="247"/>
    </row>
    <row r="114" spans="5:8" ht="10.5" customHeight="1">
      <c r="E114" s="247"/>
      <c r="F114" s="247"/>
      <c r="H114" s="247"/>
    </row>
    <row r="115" spans="5:8" ht="10.5" customHeight="1">
      <c r="E115" s="247"/>
      <c r="F115" s="247"/>
      <c r="H115" s="247"/>
    </row>
    <row r="116" spans="5:8" ht="10.5" customHeight="1">
      <c r="E116" s="247"/>
      <c r="F116" s="247"/>
      <c r="H116" s="247"/>
    </row>
    <row r="117" spans="5:8" ht="10.5" customHeight="1">
      <c r="E117" s="247"/>
      <c r="F117" s="247"/>
      <c r="H117" s="247"/>
    </row>
    <row r="118" spans="5:8" ht="10.5" customHeight="1">
      <c r="E118" s="247"/>
      <c r="F118" s="247"/>
      <c r="H118" s="247"/>
    </row>
    <row r="119" spans="5:8" ht="10.5" customHeight="1">
      <c r="E119" s="247"/>
      <c r="F119" s="247"/>
      <c r="H119" s="247"/>
    </row>
    <row r="120" spans="5:8" ht="10.5" customHeight="1">
      <c r="E120" s="247"/>
      <c r="F120" s="247"/>
      <c r="H120" s="247"/>
    </row>
    <row r="121" spans="5:8" ht="10.5" customHeight="1">
      <c r="E121" s="247"/>
      <c r="F121" s="247"/>
      <c r="H121" s="247"/>
    </row>
    <row r="122" spans="5:8" ht="10.5" customHeight="1">
      <c r="E122" s="247"/>
      <c r="F122" s="247"/>
      <c r="H122" s="247"/>
    </row>
    <row r="123" spans="5:8" ht="10.5" customHeight="1">
      <c r="E123" s="247"/>
      <c r="F123" s="247"/>
      <c r="H123" s="247"/>
    </row>
    <row r="124" spans="5:8" ht="10.5" customHeight="1">
      <c r="E124" s="247"/>
      <c r="F124" s="247"/>
      <c r="H124" s="247"/>
    </row>
    <row r="125" spans="5:8" ht="10.5" customHeight="1">
      <c r="E125" s="247"/>
      <c r="F125" s="247"/>
      <c r="H125" s="247"/>
    </row>
    <row r="126" spans="5:8" ht="10.5" customHeight="1">
      <c r="E126" s="247"/>
      <c r="F126" s="247"/>
      <c r="H126" s="247"/>
    </row>
    <row r="127" spans="5:8" ht="10.5" customHeight="1">
      <c r="E127" s="247"/>
      <c r="F127" s="247"/>
      <c r="H127" s="247"/>
    </row>
    <row r="128" spans="5:8" ht="10.5" customHeight="1">
      <c r="E128" s="247"/>
      <c r="F128" s="247"/>
      <c r="H128" s="247"/>
    </row>
    <row r="129" spans="5:8" ht="10.5" customHeight="1">
      <c r="E129" s="247"/>
      <c r="F129" s="247"/>
      <c r="H129" s="247"/>
    </row>
    <row r="130" spans="5:8" ht="10.5" customHeight="1">
      <c r="E130" s="247"/>
      <c r="F130" s="247"/>
      <c r="H130" s="247"/>
    </row>
    <row r="131" spans="5:8" ht="10.5" customHeight="1">
      <c r="E131" s="247"/>
      <c r="F131" s="247"/>
      <c r="H131" s="247"/>
    </row>
    <row r="132" spans="5:8" ht="10.5" customHeight="1">
      <c r="E132" s="247"/>
      <c r="F132" s="247"/>
      <c r="H132" s="247"/>
    </row>
    <row r="133" spans="5:8" ht="10.5" customHeight="1">
      <c r="E133" s="247"/>
      <c r="F133" s="247"/>
      <c r="H133" s="247"/>
    </row>
    <row r="134" spans="5:8" ht="10.5" customHeight="1">
      <c r="E134" s="247"/>
      <c r="F134" s="247"/>
      <c r="H134" s="247"/>
    </row>
    <row r="135" spans="5:8" ht="10.5" customHeight="1">
      <c r="E135" s="247"/>
      <c r="F135" s="247"/>
      <c r="H135" s="247"/>
    </row>
    <row r="136" spans="5:8" ht="10.5" customHeight="1">
      <c r="E136" s="247"/>
      <c r="F136" s="247"/>
      <c r="H136" s="247"/>
    </row>
    <row r="137" spans="5:8" ht="10.5" customHeight="1">
      <c r="E137" s="247"/>
      <c r="F137" s="247"/>
      <c r="H137" s="247"/>
    </row>
    <row r="138" spans="5:8" ht="10.5" customHeight="1">
      <c r="E138" s="247"/>
      <c r="F138" s="247"/>
      <c r="H138" s="247"/>
    </row>
    <row r="139" spans="5:8" ht="10.5" customHeight="1">
      <c r="E139" s="247"/>
      <c r="F139" s="247"/>
      <c r="H139" s="247"/>
    </row>
    <row r="140" spans="5:8" ht="10.5" customHeight="1">
      <c r="E140" s="247"/>
      <c r="F140" s="247"/>
      <c r="H140" s="247"/>
    </row>
    <row r="141" spans="5:8" ht="10.5" customHeight="1">
      <c r="E141" s="247"/>
      <c r="F141" s="247"/>
      <c r="H141" s="247"/>
    </row>
    <row r="142" spans="5:8" ht="10.5" customHeight="1">
      <c r="E142" s="247"/>
      <c r="F142" s="247"/>
      <c r="H142" s="247"/>
    </row>
    <row r="143" spans="5:8" ht="10.5" customHeight="1">
      <c r="E143" s="247"/>
      <c r="F143" s="247"/>
      <c r="H143" s="247"/>
    </row>
    <row r="144" spans="5:8" ht="10.5" customHeight="1">
      <c r="E144" s="247"/>
      <c r="F144" s="247"/>
      <c r="H144" s="247"/>
    </row>
    <row r="145" spans="5:8" ht="10.5" customHeight="1">
      <c r="E145" s="247"/>
      <c r="F145" s="247"/>
      <c r="H145" s="247"/>
    </row>
    <row r="146" spans="5:8" ht="10.5" customHeight="1">
      <c r="E146" s="247"/>
      <c r="F146" s="247"/>
      <c r="H146" s="247"/>
    </row>
    <row r="147" spans="5:8" ht="10.5" customHeight="1">
      <c r="E147" s="247"/>
      <c r="F147" s="247"/>
      <c r="H147" s="247"/>
    </row>
    <row r="148" spans="5:8" ht="10.5" customHeight="1">
      <c r="E148" s="247"/>
      <c r="F148" s="247"/>
      <c r="H148" s="247"/>
    </row>
    <row r="149" spans="5:8" ht="10.5" customHeight="1">
      <c r="E149" s="247"/>
      <c r="F149" s="247"/>
      <c r="H149" s="247"/>
    </row>
    <row r="150" spans="5:8" ht="10.5" customHeight="1">
      <c r="E150" s="247"/>
      <c r="F150" s="247"/>
      <c r="H150" s="247"/>
    </row>
    <row r="151" spans="5:8" ht="10.5" customHeight="1">
      <c r="E151" s="247"/>
      <c r="F151" s="247"/>
      <c r="H151" s="247"/>
    </row>
    <row r="152" spans="5:8" ht="10.5" customHeight="1">
      <c r="E152" s="247"/>
      <c r="F152" s="247"/>
      <c r="H152" s="247"/>
    </row>
    <row r="153" spans="5:8" ht="10.5" customHeight="1">
      <c r="E153" s="247"/>
      <c r="F153" s="247"/>
      <c r="H153" s="247"/>
    </row>
    <row r="154" spans="5:8" ht="10.5" customHeight="1">
      <c r="E154" s="247"/>
      <c r="F154" s="247"/>
      <c r="H154" s="247"/>
    </row>
    <row r="155" spans="5:8" ht="10.5" customHeight="1">
      <c r="E155" s="247"/>
      <c r="F155" s="247"/>
      <c r="H155" s="247"/>
    </row>
    <row r="156" spans="5:8" ht="10.5" customHeight="1">
      <c r="E156" s="247"/>
      <c r="F156" s="247"/>
      <c r="H156" s="247"/>
    </row>
    <row r="157" spans="5:8" ht="10.5" customHeight="1">
      <c r="E157" s="247"/>
      <c r="F157" s="247"/>
      <c r="H157" s="247"/>
    </row>
    <row r="158" spans="5:8" ht="10.5" customHeight="1">
      <c r="E158" s="247"/>
      <c r="F158" s="247"/>
      <c r="H158" s="247"/>
    </row>
    <row r="159" spans="5:8" ht="10.5" customHeight="1">
      <c r="E159" s="247"/>
      <c r="F159" s="247"/>
      <c r="H159" s="247"/>
    </row>
    <row r="160" spans="5:8" ht="10.5" customHeight="1">
      <c r="E160" s="247"/>
      <c r="F160" s="247"/>
      <c r="H160" s="247"/>
    </row>
    <row r="161" spans="5:8" ht="10.5" customHeight="1">
      <c r="E161" s="247"/>
      <c r="F161" s="247"/>
      <c r="H161" s="247"/>
    </row>
    <row r="162" spans="5:8" ht="10.5" customHeight="1">
      <c r="E162" s="247"/>
      <c r="F162" s="247"/>
      <c r="H162" s="247"/>
    </row>
    <row r="163" spans="5:8" ht="10.5" customHeight="1">
      <c r="E163" s="247"/>
      <c r="F163" s="247"/>
      <c r="H163" s="247"/>
    </row>
    <row r="164" spans="5:8" ht="10.5" customHeight="1">
      <c r="E164" s="247"/>
      <c r="F164" s="247"/>
      <c r="H164" s="247"/>
    </row>
    <row r="165" spans="5:8" ht="10.5" customHeight="1">
      <c r="E165" s="247"/>
      <c r="F165" s="247"/>
      <c r="H165" s="247"/>
    </row>
    <row r="166" spans="5:8" ht="10.5" customHeight="1">
      <c r="E166" s="247"/>
      <c r="F166" s="247"/>
      <c r="H166" s="247"/>
    </row>
    <row r="167" spans="5:8" ht="10.5" customHeight="1">
      <c r="E167" s="247"/>
      <c r="F167" s="247"/>
      <c r="H167" s="24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1"/>
  <sheetViews>
    <sheetView showGridLines="0" zoomScalePageLayoutView="0" workbookViewId="0" topLeftCell="A4">
      <selection activeCell="B9" sqref="B9"/>
    </sheetView>
  </sheetViews>
  <sheetFormatPr defaultColWidth="13.57421875" defaultRowHeight="12.75"/>
  <cols>
    <col min="1" max="1" width="4.421875" style="2" customWidth="1"/>
    <col min="2" max="2" width="19.57421875" style="1" bestFit="1" customWidth="1"/>
    <col min="3" max="3" width="8.140625" style="22" customWidth="1"/>
    <col min="4" max="4" width="6.140625" style="2" bestFit="1" customWidth="1"/>
    <col min="5" max="5" width="4.421875" style="3" bestFit="1" customWidth="1"/>
    <col min="6" max="6" width="4.140625" style="2" bestFit="1" customWidth="1"/>
    <col min="7" max="7" width="21.28125" style="1" customWidth="1"/>
    <col min="8" max="8" width="7.8515625" style="39" bestFit="1" customWidth="1"/>
    <col min="9" max="9" width="6.140625" style="2" bestFit="1" customWidth="1"/>
    <col min="10" max="10" width="8.57421875" style="41" customWidth="1"/>
    <col min="11" max="11" width="3.421875" style="28" customWidth="1"/>
    <col min="12" max="16384" width="13.57421875" style="1" customWidth="1"/>
  </cols>
  <sheetData>
    <row r="1" spans="1:11" s="4" customFormat="1" ht="23.25" customHeight="1">
      <c r="A1" s="352" t="s">
        <v>166</v>
      </c>
      <c r="B1" s="349"/>
      <c r="C1" s="349"/>
      <c r="D1" s="349"/>
      <c r="E1" s="349"/>
      <c r="F1" s="349"/>
      <c r="G1" s="349"/>
      <c r="H1" s="349"/>
      <c r="I1" s="349"/>
      <c r="J1" s="40">
        <v>3.45</v>
      </c>
      <c r="K1" s="4" t="s">
        <v>13</v>
      </c>
    </row>
    <row r="2" spans="1:11" s="2" customFormat="1" ht="11.25">
      <c r="A2" s="19" t="s">
        <v>5</v>
      </c>
      <c r="B2" s="19" t="s">
        <v>7</v>
      </c>
      <c r="C2" s="8" t="s">
        <v>0</v>
      </c>
      <c r="D2" s="7" t="s">
        <v>1</v>
      </c>
      <c r="E2" s="9" t="s">
        <v>19</v>
      </c>
      <c r="F2" s="7" t="s">
        <v>5</v>
      </c>
      <c r="G2" s="5" t="s">
        <v>6</v>
      </c>
      <c r="H2" s="38" t="s">
        <v>0</v>
      </c>
      <c r="I2" s="7" t="s">
        <v>1</v>
      </c>
      <c r="J2" s="7" t="s">
        <v>12</v>
      </c>
      <c r="K2" s="32"/>
    </row>
    <row r="3" spans="1:11" ht="11.25">
      <c r="A3" s="21">
        <v>1</v>
      </c>
      <c r="B3" s="27" t="s">
        <v>67</v>
      </c>
      <c r="C3" s="304">
        <f>VLOOKUP($B3,$G$2:$I$71,2,FALSE)</f>
        <v>0.8777777777777778</v>
      </c>
      <c r="D3" s="13">
        <f>VLOOKUP($B3,$G$2:$I$71,3,FALSE)</f>
        <v>100</v>
      </c>
      <c r="E3" s="20">
        <v>1</v>
      </c>
      <c r="F3" s="11">
        <v>1</v>
      </c>
      <c r="G3" s="27" t="s">
        <v>67</v>
      </c>
      <c r="H3" s="309">
        <v>0.8777777777777778</v>
      </c>
      <c r="I3" s="23">
        <v>100</v>
      </c>
      <c r="J3" s="42">
        <f aca="true" t="shared" si="0" ref="J3:J49">H3/J$1</f>
        <v>0.2544283413848631</v>
      </c>
      <c r="K3" s="33"/>
    </row>
    <row r="4" spans="1:11" ht="11.25">
      <c r="A4" s="15">
        <v>2</v>
      </c>
      <c r="B4" s="29" t="s">
        <v>23</v>
      </c>
      <c r="C4" s="86">
        <f aca="true" t="shared" si="1" ref="C4:C60">VLOOKUP($B4,$G$2:$I$71,2,FALSE)</f>
        <v>0.904861111111111</v>
      </c>
      <c r="D4" s="10">
        <f aca="true" t="shared" si="2" ref="D4:D60">VLOOKUP($B4,$G$2:$I$71,3,FALSE)</f>
        <v>99</v>
      </c>
      <c r="E4" s="16">
        <v>1</v>
      </c>
      <c r="F4" s="12">
        <v>2</v>
      </c>
      <c r="G4" s="29" t="s">
        <v>23</v>
      </c>
      <c r="H4" s="310">
        <v>0.904861111111111</v>
      </c>
      <c r="I4" s="14">
        <v>99</v>
      </c>
      <c r="J4" s="43">
        <f t="shared" si="0"/>
        <v>0.2622785829307568</v>
      </c>
      <c r="K4" s="33"/>
    </row>
    <row r="5" spans="1:11" ht="11.25">
      <c r="A5" s="15">
        <v>3</v>
      </c>
      <c r="B5" s="26" t="s">
        <v>72</v>
      </c>
      <c r="C5" s="86">
        <f t="shared" si="1"/>
        <v>0.9145833333333333</v>
      </c>
      <c r="D5" s="10">
        <f t="shared" si="2"/>
        <v>98</v>
      </c>
      <c r="E5" s="16">
        <v>1</v>
      </c>
      <c r="F5" s="12">
        <v>3</v>
      </c>
      <c r="G5" s="29" t="s">
        <v>72</v>
      </c>
      <c r="H5" s="310">
        <v>0.9145833333333333</v>
      </c>
      <c r="I5" s="14">
        <v>98</v>
      </c>
      <c r="J5" s="43">
        <f t="shared" si="0"/>
        <v>0.2650966183574879</v>
      </c>
      <c r="K5" s="33"/>
    </row>
    <row r="6" spans="1:11" ht="11.25">
      <c r="A6" s="15">
        <v>4</v>
      </c>
      <c r="B6" s="29" t="s">
        <v>96</v>
      </c>
      <c r="C6" s="86">
        <f t="shared" si="1"/>
        <v>0.9222222222222222</v>
      </c>
      <c r="D6" s="10">
        <f t="shared" si="2"/>
        <v>97</v>
      </c>
      <c r="E6" s="16">
        <v>1</v>
      </c>
      <c r="F6" s="12">
        <v>4</v>
      </c>
      <c r="G6" s="29" t="s">
        <v>96</v>
      </c>
      <c r="H6" s="310">
        <v>0.9222222222222222</v>
      </c>
      <c r="I6" s="14">
        <v>97</v>
      </c>
      <c r="J6" s="43">
        <f t="shared" si="0"/>
        <v>0.26731078904991945</v>
      </c>
      <c r="K6" s="33"/>
    </row>
    <row r="7" spans="1:11" ht="11.25">
      <c r="A7" s="58">
        <v>5</v>
      </c>
      <c r="B7" s="34" t="s">
        <v>35</v>
      </c>
      <c r="C7" s="303">
        <f t="shared" si="1"/>
        <v>0.9458333333333333</v>
      </c>
      <c r="D7" s="55">
        <f t="shared" si="2"/>
        <v>95</v>
      </c>
      <c r="E7" s="56">
        <v>1</v>
      </c>
      <c r="F7" s="12">
        <v>5</v>
      </c>
      <c r="G7" s="29" t="s">
        <v>74</v>
      </c>
      <c r="H7" s="310">
        <v>0.94375</v>
      </c>
      <c r="I7" s="14">
        <v>96</v>
      </c>
      <c r="J7" s="43">
        <f t="shared" si="0"/>
        <v>0.27355072463768115</v>
      </c>
      <c r="K7" s="33"/>
    </row>
    <row r="8" spans="1:11" ht="11.25">
      <c r="A8" s="15">
        <v>1</v>
      </c>
      <c r="B8" s="26" t="s">
        <v>90</v>
      </c>
      <c r="C8" s="84">
        <f t="shared" si="1"/>
        <v>0.9902777777777777</v>
      </c>
      <c r="D8" s="10">
        <f t="shared" si="2"/>
        <v>91</v>
      </c>
      <c r="E8" s="16">
        <v>2</v>
      </c>
      <c r="F8" s="12">
        <v>6</v>
      </c>
      <c r="G8" s="29" t="s">
        <v>35</v>
      </c>
      <c r="H8" s="310">
        <v>0.9458333333333333</v>
      </c>
      <c r="I8" s="14">
        <v>95</v>
      </c>
      <c r="J8" s="43">
        <f t="shared" si="0"/>
        <v>0.2741545893719807</v>
      </c>
      <c r="K8" s="33"/>
    </row>
    <row r="9" spans="1:11" ht="11.25">
      <c r="A9" s="12">
        <v>2</v>
      </c>
      <c r="B9" s="26" t="s">
        <v>164</v>
      </c>
      <c r="C9" s="86">
        <f t="shared" si="1"/>
        <v>0.9993055555555556</v>
      </c>
      <c r="D9" s="12">
        <f t="shared" si="2"/>
        <v>90</v>
      </c>
      <c r="E9" s="16">
        <v>2</v>
      </c>
      <c r="F9" s="12">
        <v>7</v>
      </c>
      <c r="G9" s="29" t="s">
        <v>108</v>
      </c>
      <c r="H9" s="310">
        <v>0.9500000000000001</v>
      </c>
      <c r="I9" s="14">
        <v>94</v>
      </c>
      <c r="J9" s="43">
        <f t="shared" si="0"/>
        <v>0.2753623188405797</v>
      </c>
      <c r="K9" s="33"/>
    </row>
    <row r="10" spans="1:11" ht="11.25">
      <c r="A10" s="12">
        <v>3</v>
      </c>
      <c r="B10" s="26" t="s">
        <v>21</v>
      </c>
      <c r="C10" s="305">
        <f t="shared" si="1"/>
        <v>1.0006944444444443</v>
      </c>
      <c r="D10" s="10">
        <f t="shared" si="2"/>
        <v>89</v>
      </c>
      <c r="E10" s="16">
        <v>2</v>
      </c>
      <c r="F10" s="12">
        <v>8</v>
      </c>
      <c r="G10" s="29" t="s">
        <v>135</v>
      </c>
      <c r="H10" s="310">
        <v>0.9756944444444445</v>
      </c>
      <c r="I10" s="14">
        <v>93</v>
      </c>
      <c r="J10" s="43">
        <f t="shared" si="0"/>
        <v>0.28280998389694045</v>
      </c>
      <c r="K10" s="33"/>
    </row>
    <row r="11" spans="1:11" ht="11.25">
      <c r="A11" s="12">
        <v>4</v>
      </c>
      <c r="B11" s="26" t="s">
        <v>60</v>
      </c>
      <c r="C11" s="305">
        <f t="shared" si="1"/>
        <v>1.01875</v>
      </c>
      <c r="D11" s="12">
        <f t="shared" si="2"/>
        <v>88</v>
      </c>
      <c r="E11" s="16">
        <v>2</v>
      </c>
      <c r="F11" s="12">
        <v>9</v>
      </c>
      <c r="G11" s="29" t="s">
        <v>150</v>
      </c>
      <c r="H11" s="310">
        <v>0.9881944444444444</v>
      </c>
      <c r="I11" s="14">
        <v>92</v>
      </c>
      <c r="J11" s="43">
        <f t="shared" si="0"/>
        <v>0.28643317230273746</v>
      </c>
      <c r="K11" s="33"/>
    </row>
    <row r="12" spans="1:11" ht="11.25">
      <c r="A12" s="12">
        <v>5</v>
      </c>
      <c r="B12" s="26" t="s">
        <v>168</v>
      </c>
      <c r="C12" s="305">
        <f t="shared" si="1"/>
        <v>1.0381944444444444</v>
      </c>
      <c r="D12" s="12">
        <f t="shared" si="2"/>
        <v>86</v>
      </c>
      <c r="E12" s="16">
        <v>2</v>
      </c>
      <c r="F12" s="12">
        <v>10</v>
      </c>
      <c r="G12" s="29" t="s">
        <v>90</v>
      </c>
      <c r="H12" s="310">
        <v>0.9902777777777777</v>
      </c>
      <c r="I12" s="14">
        <v>91</v>
      </c>
      <c r="J12" s="43">
        <f t="shared" si="0"/>
        <v>0.287037037037037</v>
      </c>
      <c r="K12" s="33"/>
    </row>
    <row r="13" spans="1:11" ht="11.25">
      <c r="A13" s="12">
        <v>6</v>
      </c>
      <c r="B13" s="26" t="s">
        <v>22</v>
      </c>
      <c r="C13" s="305">
        <f t="shared" si="1"/>
        <v>1.0506944444444444</v>
      </c>
      <c r="D13" s="12">
        <f t="shared" si="2"/>
        <v>85</v>
      </c>
      <c r="E13" s="16">
        <v>2</v>
      </c>
      <c r="F13" s="12">
        <v>11</v>
      </c>
      <c r="G13" s="29" t="s">
        <v>164</v>
      </c>
      <c r="H13" s="310">
        <v>0.9993055555555556</v>
      </c>
      <c r="I13" s="14">
        <v>90</v>
      </c>
      <c r="J13" s="43">
        <f t="shared" si="0"/>
        <v>0.2896537842190016</v>
      </c>
      <c r="K13" s="33"/>
    </row>
    <row r="14" spans="1:11" ht="11.25">
      <c r="A14" s="11">
        <v>1</v>
      </c>
      <c r="B14" s="45" t="s">
        <v>74</v>
      </c>
      <c r="C14" s="85">
        <f t="shared" si="1"/>
        <v>0.94375</v>
      </c>
      <c r="D14" s="11">
        <f t="shared" si="2"/>
        <v>96</v>
      </c>
      <c r="E14" s="20">
        <v>3</v>
      </c>
      <c r="F14" s="12">
        <v>12</v>
      </c>
      <c r="G14" s="29" t="s">
        <v>21</v>
      </c>
      <c r="H14" s="43">
        <v>1.0006944444444443</v>
      </c>
      <c r="I14" s="14">
        <v>89</v>
      </c>
      <c r="J14" s="43">
        <f t="shared" si="0"/>
        <v>0.2900563607085346</v>
      </c>
      <c r="K14" s="33"/>
    </row>
    <row r="15" spans="1:11" ht="11.25">
      <c r="A15" s="12">
        <v>2</v>
      </c>
      <c r="B15" s="29" t="s">
        <v>167</v>
      </c>
      <c r="C15" s="86">
        <f t="shared" si="1"/>
        <v>0.9500000000000001</v>
      </c>
      <c r="D15" s="12">
        <f t="shared" si="2"/>
        <v>94</v>
      </c>
      <c r="E15" s="16">
        <v>3</v>
      </c>
      <c r="F15" s="12">
        <v>13</v>
      </c>
      <c r="G15" s="29" t="s">
        <v>60</v>
      </c>
      <c r="H15" s="43">
        <v>1.01875</v>
      </c>
      <c r="I15" s="14">
        <v>88</v>
      </c>
      <c r="J15" s="43">
        <f t="shared" si="0"/>
        <v>0.29528985507246375</v>
      </c>
      <c r="K15" s="33"/>
    </row>
    <row r="16" spans="1:11" ht="11.25">
      <c r="A16" s="12">
        <v>3</v>
      </c>
      <c r="B16" s="26" t="s">
        <v>135</v>
      </c>
      <c r="C16" s="86">
        <f t="shared" si="1"/>
        <v>0.9756944444444445</v>
      </c>
      <c r="D16" s="12">
        <f t="shared" si="2"/>
        <v>93</v>
      </c>
      <c r="E16" s="16">
        <v>3</v>
      </c>
      <c r="F16" s="12">
        <v>14</v>
      </c>
      <c r="G16" s="29" t="s">
        <v>78</v>
      </c>
      <c r="H16" s="43">
        <v>1.0263888888888888</v>
      </c>
      <c r="I16" s="14">
        <v>87</v>
      </c>
      <c r="J16" s="43">
        <f t="shared" si="0"/>
        <v>0.29750402576489526</v>
      </c>
      <c r="K16" s="33"/>
    </row>
    <row r="17" spans="1:11" ht="11.25">
      <c r="A17" s="12">
        <v>4</v>
      </c>
      <c r="B17" s="29" t="s">
        <v>150</v>
      </c>
      <c r="C17" s="86">
        <f t="shared" si="1"/>
        <v>0.9881944444444444</v>
      </c>
      <c r="D17" s="12">
        <f t="shared" si="2"/>
        <v>92</v>
      </c>
      <c r="E17" s="16">
        <v>3</v>
      </c>
      <c r="F17" s="12">
        <v>15</v>
      </c>
      <c r="G17" s="29" t="s">
        <v>168</v>
      </c>
      <c r="H17" s="43">
        <v>1.0381944444444444</v>
      </c>
      <c r="I17" s="14">
        <v>86</v>
      </c>
      <c r="J17" s="43">
        <f t="shared" si="0"/>
        <v>0.30092592592592593</v>
      </c>
      <c r="K17" s="33"/>
    </row>
    <row r="18" spans="1:11" ht="11.25">
      <c r="A18" s="12">
        <v>5</v>
      </c>
      <c r="B18" s="26" t="s">
        <v>78</v>
      </c>
      <c r="C18" s="305">
        <f t="shared" si="1"/>
        <v>1.0263888888888888</v>
      </c>
      <c r="D18" s="12">
        <f t="shared" si="2"/>
        <v>87</v>
      </c>
      <c r="E18" s="17">
        <v>3</v>
      </c>
      <c r="F18" s="12">
        <v>16</v>
      </c>
      <c r="G18" s="29" t="s">
        <v>22</v>
      </c>
      <c r="H18" s="43">
        <v>1.0506944444444444</v>
      </c>
      <c r="I18" s="14">
        <v>85</v>
      </c>
      <c r="J18" s="43">
        <f t="shared" si="0"/>
        <v>0.304549114331723</v>
      </c>
      <c r="K18" s="33"/>
    </row>
    <row r="19" spans="1:11" ht="11.25">
      <c r="A19" s="12">
        <v>6</v>
      </c>
      <c r="B19" s="26" t="s">
        <v>176</v>
      </c>
      <c r="C19" s="305">
        <f t="shared" si="1"/>
        <v>1.08125</v>
      </c>
      <c r="D19" s="12">
        <f t="shared" si="2"/>
        <v>83</v>
      </c>
      <c r="E19" s="17">
        <v>3</v>
      </c>
      <c r="F19" s="12">
        <v>17</v>
      </c>
      <c r="G19" s="29" t="s">
        <v>95</v>
      </c>
      <c r="H19" s="43">
        <v>1.0555555555555556</v>
      </c>
      <c r="I19" s="14">
        <v>84</v>
      </c>
      <c r="J19" s="43">
        <f t="shared" si="0"/>
        <v>0.30595813204508854</v>
      </c>
      <c r="K19" s="33"/>
    </row>
    <row r="20" spans="1:11" ht="11.25">
      <c r="A20" s="6">
        <v>7</v>
      </c>
      <c r="B20" s="30" t="s">
        <v>36</v>
      </c>
      <c r="C20" s="305">
        <f t="shared" si="1"/>
        <v>1.3333333333333333</v>
      </c>
      <c r="D20" s="6">
        <f t="shared" si="2"/>
        <v>60</v>
      </c>
      <c r="E20" s="18">
        <v>3</v>
      </c>
      <c r="F20" s="12">
        <v>18</v>
      </c>
      <c r="G20" s="29" t="s">
        <v>158</v>
      </c>
      <c r="H20" s="43">
        <v>1.0715277777777776</v>
      </c>
      <c r="I20" s="12" t="s">
        <v>131</v>
      </c>
      <c r="J20" s="43">
        <f t="shared" si="0"/>
        <v>0.31058776167471813</v>
      </c>
      <c r="K20" s="33"/>
    </row>
    <row r="21" spans="1:11" ht="11.25">
      <c r="A21" s="12">
        <v>1</v>
      </c>
      <c r="B21" s="26" t="s">
        <v>95</v>
      </c>
      <c r="C21" s="42">
        <f t="shared" si="1"/>
        <v>1.0555555555555556</v>
      </c>
      <c r="D21" s="12">
        <f t="shared" si="2"/>
        <v>84</v>
      </c>
      <c r="E21" s="17">
        <v>4</v>
      </c>
      <c r="F21" s="12">
        <v>19</v>
      </c>
      <c r="G21" s="29" t="s">
        <v>176</v>
      </c>
      <c r="H21" s="43">
        <v>1.08125</v>
      </c>
      <c r="I21" s="14">
        <v>83</v>
      </c>
      <c r="J21" s="43">
        <f t="shared" si="0"/>
        <v>0.3134057971014493</v>
      </c>
      <c r="K21" s="33"/>
    </row>
    <row r="22" spans="1:11" ht="11.25">
      <c r="A22" s="12">
        <v>2</v>
      </c>
      <c r="B22" s="26" t="s">
        <v>25</v>
      </c>
      <c r="C22" s="43">
        <f t="shared" si="1"/>
        <v>1.0944444444444443</v>
      </c>
      <c r="D22" s="12">
        <f t="shared" si="2"/>
        <v>82</v>
      </c>
      <c r="E22" s="17">
        <v>4</v>
      </c>
      <c r="F22" s="12">
        <v>20</v>
      </c>
      <c r="G22" s="29" t="s">
        <v>25</v>
      </c>
      <c r="H22" s="43">
        <v>1.0944444444444443</v>
      </c>
      <c r="I22" s="14">
        <v>82</v>
      </c>
      <c r="J22" s="43">
        <f t="shared" si="0"/>
        <v>0.31723027375201285</v>
      </c>
      <c r="K22" s="33"/>
    </row>
    <row r="23" spans="1:11" ht="11.25">
      <c r="A23" s="12">
        <v>3</v>
      </c>
      <c r="B23" s="26" t="s">
        <v>15</v>
      </c>
      <c r="C23" s="43">
        <f t="shared" si="1"/>
        <v>1.1020833333333333</v>
      </c>
      <c r="D23" s="12">
        <f t="shared" si="2"/>
        <v>81</v>
      </c>
      <c r="E23" s="17">
        <v>4</v>
      </c>
      <c r="F23" s="12">
        <v>21</v>
      </c>
      <c r="G23" s="29" t="s">
        <v>15</v>
      </c>
      <c r="H23" s="43">
        <v>1.1020833333333333</v>
      </c>
      <c r="I23" s="14">
        <v>81</v>
      </c>
      <c r="J23" s="43">
        <f t="shared" si="0"/>
        <v>0.3194444444444444</v>
      </c>
      <c r="K23" s="33"/>
    </row>
    <row r="24" spans="1:11" ht="11.25">
      <c r="A24" s="15">
        <v>4</v>
      </c>
      <c r="B24" s="26" t="s">
        <v>162</v>
      </c>
      <c r="C24" s="43">
        <f t="shared" si="1"/>
        <v>1.1076388888888888</v>
      </c>
      <c r="D24" s="12">
        <f t="shared" si="2"/>
        <v>80</v>
      </c>
      <c r="E24" s="17">
        <v>4</v>
      </c>
      <c r="F24" s="12">
        <v>22</v>
      </c>
      <c r="G24" s="29" t="s">
        <v>162</v>
      </c>
      <c r="H24" s="43">
        <v>1.1076388888888888</v>
      </c>
      <c r="I24" s="14">
        <v>80</v>
      </c>
      <c r="J24" s="43">
        <f t="shared" si="0"/>
        <v>0.32105475040257647</v>
      </c>
      <c r="K24" s="33"/>
    </row>
    <row r="25" spans="1:11" ht="11.25">
      <c r="A25" s="12">
        <v>5</v>
      </c>
      <c r="B25" s="26" t="s">
        <v>68</v>
      </c>
      <c r="C25" s="43">
        <f t="shared" si="1"/>
        <v>1.1243055555555557</v>
      </c>
      <c r="D25" s="12">
        <f t="shared" si="2"/>
        <v>79</v>
      </c>
      <c r="E25" s="17">
        <v>4</v>
      </c>
      <c r="F25" s="12">
        <v>23</v>
      </c>
      <c r="G25" s="29" t="s">
        <v>169</v>
      </c>
      <c r="H25" s="43">
        <v>1.1152777777777778</v>
      </c>
      <c r="I25" s="12" t="s">
        <v>131</v>
      </c>
      <c r="J25" s="43">
        <f t="shared" si="0"/>
        <v>0.32326892109500804</v>
      </c>
      <c r="K25" s="33"/>
    </row>
    <row r="26" spans="1:11" ht="11.25">
      <c r="A26" s="12">
        <v>6</v>
      </c>
      <c r="B26" s="26" t="s">
        <v>111</v>
      </c>
      <c r="C26" s="43">
        <f t="shared" si="1"/>
        <v>1.132638888888889</v>
      </c>
      <c r="D26" s="12">
        <f t="shared" si="2"/>
        <v>78</v>
      </c>
      <c r="E26" s="17">
        <v>4</v>
      </c>
      <c r="F26" s="12">
        <v>24</v>
      </c>
      <c r="G26" s="29" t="s">
        <v>68</v>
      </c>
      <c r="H26" s="43">
        <v>1.1243055555555557</v>
      </c>
      <c r="I26" s="14">
        <v>79</v>
      </c>
      <c r="J26" s="43">
        <f t="shared" si="0"/>
        <v>0.32588566827697263</v>
      </c>
      <c r="K26" s="33"/>
    </row>
    <row r="27" spans="1:11" ht="11.25">
      <c r="A27" s="12">
        <v>7</v>
      </c>
      <c r="B27" s="26" t="s">
        <v>86</v>
      </c>
      <c r="C27" s="43">
        <f t="shared" si="1"/>
        <v>1.1402777777777777</v>
      </c>
      <c r="D27" s="12">
        <f t="shared" si="2"/>
        <v>77</v>
      </c>
      <c r="E27" s="17">
        <v>4</v>
      </c>
      <c r="F27" s="12">
        <v>25</v>
      </c>
      <c r="G27" s="29" t="s">
        <v>111</v>
      </c>
      <c r="H27" s="43">
        <v>1.132638888888889</v>
      </c>
      <c r="I27" s="14">
        <v>78</v>
      </c>
      <c r="J27" s="43">
        <f t="shared" si="0"/>
        <v>0.3283011272141707</v>
      </c>
      <c r="K27" s="33"/>
    </row>
    <row r="28" spans="1:11" ht="11.25">
      <c r="A28" s="15">
        <v>8</v>
      </c>
      <c r="B28" s="26" t="s">
        <v>91</v>
      </c>
      <c r="C28" s="43">
        <f t="shared" si="1"/>
        <v>1.1506944444444445</v>
      </c>
      <c r="D28" s="12">
        <f t="shared" si="2"/>
        <v>76</v>
      </c>
      <c r="E28" s="17">
        <v>4</v>
      </c>
      <c r="F28" s="12">
        <v>26</v>
      </c>
      <c r="G28" s="29" t="s">
        <v>86</v>
      </c>
      <c r="H28" s="43">
        <v>1.1402777777777777</v>
      </c>
      <c r="I28" s="14">
        <v>77</v>
      </c>
      <c r="J28" s="43">
        <f t="shared" si="0"/>
        <v>0.3305152979066022</v>
      </c>
      <c r="K28" s="33"/>
    </row>
    <row r="29" spans="1:11" ht="11.25">
      <c r="A29" s="15">
        <v>9</v>
      </c>
      <c r="B29" s="26" t="s">
        <v>59</v>
      </c>
      <c r="C29" s="44">
        <f t="shared" si="1"/>
        <v>1.229861111111111</v>
      </c>
      <c r="D29" s="12">
        <f t="shared" si="2"/>
        <v>73</v>
      </c>
      <c r="E29" s="17">
        <v>4</v>
      </c>
      <c r="F29" s="12">
        <v>27</v>
      </c>
      <c r="G29" s="29" t="s">
        <v>91</v>
      </c>
      <c r="H29" s="43">
        <v>1.1506944444444445</v>
      </c>
      <c r="I29" s="14">
        <v>76</v>
      </c>
      <c r="J29" s="43">
        <f t="shared" si="0"/>
        <v>0.3335346215780998</v>
      </c>
      <c r="K29" s="33"/>
    </row>
    <row r="30" spans="1:11" ht="11.25">
      <c r="A30" s="11">
        <v>1</v>
      </c>
      <c r="B30" s="45" t="s">
        <v>75</v>
      </c>
      <c r="C30" s="305">
        <f t="shared" si="1"/>
        <v>1.1583333333333334</v>
      </c>
      <c r="D30" s="11">
        <f t="shared" si="2"/>
        <v>75</v>
      </c>
      <c r="E30" s="57">
        <v>5</v>
      </c>
      <c r="F30" s="12">
        <v>28</v>
      </c>
      <c r="G30" s="29" t="s">
        <v>75</v>
      </c>
      <c r="H30" s="43">
        <v>1.1583333333333334</v>
      </c>
      <c r="I30" s="14">
        <v>75</v>
      </c>
      <c r="J30" s="43">
        <f t="shared" si="0"/>
        <v>0.3357487922705314</v>
      </c>
      <c r="K30" s="33"/>
    </row>
    <row r="31" spans="1:11" ht="11.25">
      <c r="A31" s="12">
        <v>2</v>
      </c>
      <c r="B31" s="26" t="s">
        <v>16</v>
      </c>
      <c r="C31" s="305">
        <f t="shared" si="1"/>
        <v>1.2097222222222224</v>
      </c>
      <c r="D31" s="12">
        <f t="shared" si="2"/>
        <v>74</v>
      </c>
      <c r="E31" s="17">
        <v>5</v>
      </c>
      <c r="F31" s="12">
        <v>29</v>
      </c>
      <c r="G31" s="29" t="s">
        <v>16</v>
      </c>
      <c r="H31" s="43">
        <v>1.2097222222222224</v>
      </c>
      <c r="I31" s="14">
        <v>74</v>
      </c>
      <c r="J31" s="43">
        <f t="shared" si="0"/>
        <v>0.3506441223832528</v>
      </c>
      <c r="K31" s="33"/>
    </row>
    <row r="32" spans="1:11" ht="11.25">
      <c r="A32" s="12">
        <v>3</v>
      </c>
      <c r="B32" s="26" t="s">
        <v>170</v>
      </c>
      <c r="C32" s="305">
        <f t="shared" si="1"/>
        <v>1.2326388888888888</v>
      </c>
      <c r="D32" s="12">
        <f t="shared" si="2"/>
        <v>72</v>
      </c>
      <c r="E32" s="17">
        <v>5</v>
      </c>
      <c r="F32" s="12">
        <v>30</v>
      </c>
      <c r="G32" s="29" t="s">
        <v>59</v>
      </c>
      <c r="H32" s="43">
        <v>1.229861111111111</v>
      </c>
      <c r="I32" s="14">
        <v>73</v>
      </c>
      <c r="J32" s="43">
        <f t="shared" si="0"/>
        <v>0.35648148148148145</v>
      </c>
      <c r="K32" s="33"/>
    </row>
    <row r="33" spans="1:11" ht="11.25">
      <c r="A33" s="12">
        <v>4</v>
      </c>
      <c r="B33" s="29" t="s">
        <v>17</v>
      </c>
      <c r="C33" s="305">
        <f t="shared" si="1"/>
        <v>1.261111111111111</v>
      </c>
      <c r="D33" s="12">
        <f t="shared" si="2"/>
        <v>70</v>
      </c>
      <c r="E33" s="17">
        <v>5</v>
      </c>
      <c r="F33" s="12">
        <v>31</v>
      </c>
      <c r="G33" s="29" t="s">
        <v>170</v>
      </c>
      <c r="H33" s="43">
        <v>1.2326388888888888</v>
      </c>
      <c r="I33" s="12">
        <v>72</v>
      </c>
      <c r="J33" s="43">
        <f t="shared" si="0"/>
        <v>0.3572866344605475</v>
      </c>
      <c r="K33" s="33"/>
    </row>
    <row r="34" spans="1:11" ht="11.25">
      <c r="A34" s="12">
        <v>5</v>
      </c>
      <c r="B34" s="26" t="s">
        <v>177</v>
      </c>
      <c r="C34" s="305">
        <f t="shared" si="1"/>
        <v>1.2645833333333334</v>
      </c>
      <c r="D34" s="12">
        <f t="shared" si="2"/>
        <v>69</v>
      </c>
      <c r="E34" s="17">
        <v>5</v>
      </c>
      <c r="F34" s="12">
        <v>32</v>
      </c>
      <c r="G34" s="29" t="s">
        <v>152</v>
      </c>
      <c r="H34" s="43">
        <v>1.2368055555555555</v>
      </c>
      <c r="I34" s="12" t="s">
        <v>131</v>
      </c>
      <c r="J34" s="43">
        <f t="shared" si="0"/>
        <v>0.3584943639291465</v>
      </c>
      <c r="K34" s="33"/>
    </row>
    <row r="35" spans="1:11" ht="11.25">
      <c r="A35" s="12">
        <v>6</v>
      </c>
      <c r="B35" s="26" t="s">
        <v>53</v>
      </c>
      <c r="C35" s="305">
        <f t="shared" si="1"/>
        <v>1.2770833333333333</v>
      </c>
      <c r="D35" s="12">
        <f t="shared" si="2"/>
        <v>67</v>
      </c>
      <c r="E35" s="17">
        <v>5</v>
      </c>
      <c r="F35" s="12">
        <v>33</v>
      </c>
      <c r="G35" s="29" t="s">
        <v>107</v>
      </c>
      <c r="H35" s="43">
        <v>1.2409722222222224</v>
      </c>
      <c r="I35" s="14">
        <v>71</v>
      </c>
      <c r="J35" s="43">
        <f t="shared" si="0"/>
        <v>0.3597020933977456</v>
      </c>
      <c r="K35" s="33"/>
    </row>
    <row r="36" spans="1:11" ht="11.25">
      <c r="A36" s="6">
        <v>7</v>
      </c>
      <c r="B36" s="34" t="s">
        <v>138</v>
      </c>
      <c r="C36" s="305">
        <f t="shared" si="1"/>
        <v>1.3347222222222221</v>
      </c>
      <c r="D36" s="6">
        <f t="shared" si="2"/>
        <v>59</v>
      </c>
      <c r="E36" s="18">
        <v>5</v>
      </c>
      <c r="F36" s="12">
        <v>34</v>
      </c>
      <c r="G36" s="29" t="s">
        <v>17</v>
      </c>
      <c r="H36" s="43">
        <v>1.261111111111111</v>
      </c>
      <c r="I36" s="14">
        <v>70</v>
      </c>
      <c r="J36" s="43">
        <f t="shared" si="0"/>
        <v>0.3655394524959742</v>
      </c>
      <c r="K36" s="33"/>
    </row>
    <row r="37" spans="1:11" ht="11.25">
      <c r="A37" s="11">
        <v>1</v>
      </c>
      <c r="B37" s="45" t="s">
        <v>107</v>
      </c>
      <c r="C37" s="42">
        <f t="shared" si="1"/>
        <v>1.2409722222222224</v>
      </c>
      <c r="D37" s="11">
        <f t="shared" si="2"/>
        <v>71</v>
      </c>
      <c r="E37" s="57">
        <v>6</v>
      </c>
      <c r="F37" s="12">
        <v>35</v>
      </c>
      <c r="G37" s="29" t="s">
        <v>177</v>
      </c>
      <c r="H37" s="43">
        <v>1.2645833333333334</v>
      </c>
      <c r="I37" s="14">
        <v>69</v>
      </c>
      <c r="J37" s="43">
        <f t="shared" si="0"/>
        <v>0.3665458937198068</v>
      </c>
      <c r="K37" s="33"/>
    </row>
    <row r="38" spans="1:11" ht="11.25">
      <c r="A38" s="12">
        <v>2</v>
      </c>
      <c r="B38" s="26" t="s">
        <v>83</v>
      </c>
      <c r="C38" s="43">
        <f t="shared" si="1"/>
        <v>1.2722222222222224</v>
      </c>
      <c r="D38" s="12">
        <f t="shared" si="2"/>
        <v>68</v>
      </c>
      <c r="E38" s="17">
        <v>6</v>
      </c>
      <c r="F38" s="12">
        <v>36</v>
      </c>
      <c r="G38" s="29" t="s">
        <v>83</v>
      </c>
      <c r="H38" s="43">
        <v>1.2722222222222224</v>
      </c>
      <c r="I38" s="14">
        <v>68</v>
      </c>
      <c r="J38" s="43">
        <f t="shared" si="0"/>
        <v>0.36876006441223835</v>
      </c>
      <c r="K38" s="33"/>
    </row>
    <row r="39" spans="1:11" ht="11.25">
      <c r="A39" s="12">
        <v>3</v>
      </c>
      <c r="B39" s="26" t="s">
        <v>171</v>
      </c>
      <c r="C39" s="43">
        <f t="shared" si="1"/>
        <v>1.277777777777778</v>
      </c>
      <c r="D39" s="12">
        <f t="shared" si="2"/>
        <v>66</v>
      </c>
      <c r="E39" s="17">
        <v>6</v>
      </c>
      <c r="F39" s="12">
        <v>37</v>
      </c>
      <c r="G39" s="29" t="s">
        <v>53</v>
      </c>
      <c r="H39" s="43">
        <v>1.2770833333333333</v>
      </c>
      <c r="I39" s="14">
        <v>67</v>
      </c>
      <c r="J39" s="43">
        <f t="shared" si="0"/>
        <v>0.37016908212560384</v>
      </c>
      <c r="K39" s="33"/>
    </row>
    <row r="40" spans="1:11" ht="11.25">
      <c r="A40" s="12">
        <v>4</v>
      </c>
      <c r="B40" s="26" t="s">
        <v>63</v>
      </c>
      <c r="C40" s="43">
        <f t="shared" si="1"/>
        <v>1.2840277777777778</v>
      </c>
      <c r="D40" s="12">
        <f t="shared" si="2"/>
        <v>65</v>
      </c>
      <c r="E40" s="17">
        <v>6</v>
      </c>
      <c r="F40" s="12">
        <v>38</v>
      </c>
      <c r="G40" s="29" t="s">
        <v>171</v>
      </c>
      <c r="H40" s="43">
        <v>1.277777777777778</v>
      </c>
      <c r="I40" s="14">
        <v>66</v>
      </c>
      <c r="J40" s="43">
        <f t="shared" si="0"/>
        <v>0.3703703703703704</v>
      </c>
      <c r="K40" s="33"/>
    </row>
    <row r="41" spans="1:11" ht="11.25">
      <c r="A41" s="12">
        <v>5</v>
      </c>
      <c r="B41" s="26" t="s">
        <v>114</v>
      </c>
      <c r="C41" s="43">
        <f t="shared" si="1"/>
        <v>1.2979166666666666</v>
      </c>
      <c r="D41" s="12">
        <f t="shared" si="2"/>
        <v>64</v>
      </c>
      <c r="E41" s="17">
        <v>6</v>
      </c>
      <c r="F41" s="12">
        <v>39</v>
      </c>
      <c r="G41" s="29" t="s">
        <v>63</v>
      </c>
      <c r="H41" s="43">
        <v>1.2840277777777778</v>
      </c>
      <c r="I41" s="14">
        <v>65</v>
      </c>
      <c r="J41" s="43">
        <f t="shared" si="0"/>
        <v>0.3721819645732689</v>
      </c>
      <c r="K41" s="31"/>
    </row>
    <row r="42" spans="1:11" ht="11.25">
      <c r="A42" s="12">
        <v>6</v>
      </c>
      <c r="B42" s="26" t="s">
        <v>115</v>
      </c>
      <c r="C42" s="43">
        <f t="shared" si="1"/>
        <v>1.3041666666666667</v>
      </c>
      <c r="D42" s="12">
        <f t="shared" si="2"/>
        <v>63</v>
      </c>
      <c r="E42" s="17">
        <v>6</v>
      </c>
      <c r="F42" s="12">
        <v>40</v>
      </c>
      <c r="G42" s="29" t="s">
        <v>160</v>
      </c>
      <c r="H42" s="43">
        <v>1.2895833333333333</v>
      </c>
      <c r="I42" s="12" t="s">
        <v>131</v>
      </c>
      <c r="J42" s="43">
        <f t="shared" si="0"/>
        <v>0.37379227053140096</v>
      </c>
      <c r="K42" s="31"/>
    </row>
    <row r="43" spans="1:10" ht="11.25">
      <c r="A43" s="12">
        <v>7</v>
      </c>
      <c r="B43" s="29" t="s">
        <v>173</v>
      </c>
      <c r="C43" s="43">
        <f t="shared" si="1"/>
        <v>1.3180555555555555</v>
      </c>
      <c r="D43" s="12">
        <f t="shared" si="2"/>
        <v>62</v>
      </c>
      <c r="E43" s="17">
        <v>6</v>
      </c>
      <c r="F43" s="12">
        <v>41</v>
      </c>
      <c r="G43" s="29" t="s">
        <v>114</v>
      </c>
      <c r="H43" s="43">
        <v>1.2979166666666666</v>
      </c>
      <c r="I43" s="14">
        <v>64</v>
      </c>
      <c r="J43" s="43">
        <f t="shared" si="0"/>
        <v>0.376207729468599</v>
      </c>
    </row>
    <row r="44" spans="1:10" ht="11.25">
      <c r="A44" s="12">
        <v>8</v>
      </c>
      <c r="B44" s="26" t="s">
        <v>76</v>
      </c>
      <c r="C44" s="43">
        <f t="shared" si="1"/>
        <v>1.3222222222222222</v>
      </c>
      <c r="D44" s="12">
        <f t="shared" si="2"/>
        <v>61</v>
      </c>
      <c r="E44" s="17">
        <v>6</v>
      </c>
      <c r="F44" s="12">
        <v>42</v>
      </c>
      <c r="G44" s="29" t="s">
        <v>115</v>
      </c>
      <c r="H44" s="43">
        <v>1.3041666666666667</v>
      </c>
      <c r="I44" s="14">
        <v>63</v>
      </c>
      <c r="J44" s="43">
        <f t="shared" si="0"/>
        <v>0.3780193236714976</v>
      </c>
    </row>
    <row r="45" spans="1:10" ht="11.25">
      <c r="A45" s="12">
        <v>9</v>
      </c>
      <c r="B45" s="29" t="s">
        <v>40</v>
      </c>
      <c r="C45" s="43">
        <f t="shared" si="1"/>
        <v>1.3395833333333333</v>
      </c>
      <c r="D45" s="12">
        <f t="shared" si="2"/>
        <v>58</v>
      </c>
      <c r="E45" s="17">
        <v>6</v>
      </c>
      <c r="F45" s="12">
        <v>43</v>
      </c>
      <c r="G45" s="29" t="s">
        <v>172</v>
      </c>
      <c r="H45" s="43">
        <v>1.3166666666666667</v>
      </c>
      <c r="I45" s="12" t="s">
        <v>131</v>
      </c>
      <c r="J45" s="43">
        <f t="shared" si="0"/>
        <v>0.38164251207729466</v>
      </c>
    </row>
    <row r="46" spans="1:10" ht="11.25">
      <c r="A46" s="12">
        <v>10</v>
      </c>
      <c r="B46" s="26" t="s">
        <v>132</v>
      </c>
      <c r="C46" s="43">
        <f t="shared" si="1"/>
        <v>1.3430555555555557</v>
      </c>
      <c r="D46" s="12">
        <f t="shared" si="2"/>
        <v>57</v>
      </c>
      <c r="E46" s="17">
        <v>6</v>
      </c>
      <c r="F46" s="12">
        <v>44</v>
      </c>
      <c r="G46" s="29" t="s">
        <v>173</v>
      </c>
      <c r="H46" s="43">
        <v>1.3180555555555555</v>
      </c>
      <c r="I46" s="14">
        <v>62</v>
      </c>
      <c r="J46" s="43">
        <f t="shared" si="0"/>
        <v>0.3820450885668277</v>
      </c>
    </row>
    <row r="47" spans="1:10" ht="11.25">
      <c r="A47" s="12">
        <v>11</v>
      </c>
      <c r="B47" s="26" t="s">
        <v>58</v>
      </c>
      <c r="C47" s="43">
        <f t="shared" si="1"/>
        <v>1.3451388888888889</v>
      </c>
      <c r="D47" s="12">
        <f t="shared" si="2"/>
        <v>56</v>
      </c>
      <c r="E47" s="17">
        <v>6</v>
      </c>
      <c r="F47" s="12">
        <v>45</v>
      </c>
      <c r="G47" s="29" t="s">
        <v>76</v>
      </c>
      <c r="H47" s="43">
        <v>1.3222222222222222</v>
      </c>
      <c r="I47" s="14">
        <v>61</v>
      </c>
      <c r="J47" s="43">
        <f t="shared" si="0"/>
        <v>0.3832528180354267</v>
      </c>
    </row>
    <row r="48" spans="1:10" ht="11.25">
      <c r="A48" s="12">
        <v>12</v>
      </c>
      <c r="B48" s="26" t="s">
        <v>84</v>
      </c>
      <c r="C48" s="43">
        <f t="shared" si="1"/>
        <v>1.3631944444444446</v>
      </c>
      <c r="D48" s="12">
        <f t="shared" si="2"/>
        <v>55</v>
      </c>
      <c r="E48" s="17">
        <v>6</v>
      </c>
      <c r="F48" s="12">
        <v>46</v>
      </c>
      <c r="G48" s="29" t="s">
        <v>36</v>
      </c>
      <c r="H48" s="43">
        <v>1.3333333333333333</v>
      </c>
      <c r="I48" s="14">
        <v>60</v>
      </c>
      <c r="J48" s="43">
        <f t="shared" si="0"/>
        <v>0.38647342995169076</v>
      </c>
    </row>
    <row r="49" spans="1:10" ht="11.25">
      <c r="A49" s="12">
        <v>13</v>
      </c>
      <c r="B49" s="29" t="s">
        <v>127</v>
      </c>
      <c r="C49" s="43">
        <f t="shared" si="1"/>
        <v>1.3854166666666667</v>
      </c>
      <c r="D49" s="12">
        <f t="shared" si="2"/>
        <v>53</v>
      </c>
      <c r="E49" s="17">
        <v>6</v>
      </c>
      <c r="F49" s="12">
        <v>47</v>
      </c>
      <c r="G49" s="29" t="s">
        <v>138</v>
      </c>
      <c r="H49" s="43">
        <v>1.3347222222222221</v>
      </c>
      <c r="I49" s="14">
        <v>59</v>
      </c>
      <c r="J49" s="43">
        <f t="shared" si="0"/>
        <v>0.3868760064412238</v>
      </c>
    </row>
    <row r="50" spans="1:10" ht="11.25">
      <c r="A50" s="12">
        <v>14</v>
      </c>
      <c r="B50" s="29" t="s">
        <v>18</v>
      </c>
      <c r="C50" s="43">
        <f t="shared" si="1"/>
        <v>1.3979166666666665</v>
      </c>
      <c r="D50" s="12">
        <f t="shared" si="2"/>
        <v>52</v>
      </c>
      <c r="E50" s="17">
        <v>6</v>
      </c>
      <c r="F50" s="12">
        <v>48</v>
      </c>
      <c r="G50" s="29" t="s">
        <v>40</v>
      </c>
      <c r="H50" s="43">
        <v>1.3395833333333333</v>
      </c>
      <c r="I50" s="14">
        <v>58</v>
      </c>
      <c r="J50" s="43">
        <f aca="true" t="shared" si="3" ref="J50:J68">H50/J$1</f>
        <v>0.3882850241545894</v>
      </c>
    </row>
    <row r="51" spans="1:10" ht="11.25">
      <c r="A51" s="12">
        <v>15</v>
      </c>
      <c r="B51" s="26" t="s">
        <v>80</v>
      </c>
      <c r="C51" s="43">
        <f t="shared" si="1"/>
        <v>1.4013888888888888</v>
      </c>
      <c r="D51" s="12">
        <f t="shared" si="2"/>
        <v>51</v>
      </c>
      <c r="E51" s="17">
        <v>6</v>
      </c>
      <c r="F51" s="12">
        <v>49</v>
      </c>
      <c r="G51" s="29" t="s">
        <v>132</v>
      </c>
      <c r="H51" s="43">
        <v>1.3430555555555557</v>
      </c>
      <c r="I51" s="14">
        <v>57</v>
      </c>
      <c r="J51" s="43">
        <f t="shared" si="3"/>
        <v>0.3892914653784219</v>
      </c>
    </row>
    <row r="52" spans="1:10" ht="11.25">
      <c r="A52" s="12">
        <v>16</v>
      </c>
      <c r="B52" s="26" t="s">
        <v>77</v>
      </c>
      <c r="C52" s="43">
        <f t="shared" si="1"/>
        <v>1.4069444444444443</v>
      </c>
      <c r="D52" s="12">
        <f t="shared" si="2"/>
        <v>50</v>
      </c>
      <c r="E52" s="17">
        <v>6</v>
      </c>
      <c r="F52" s="12">
        <v>50</v>
      </c>
      <c r="G52" s="29" t="s">
        <v>58</v>
      </c>
      <c r="H52" s="43">
        <v>1.3451388888888889</v>
      </c>
      <c r="I52" s="14">
        <v>56</v>
      </c>
      <c r="J52" s="43">
        <f t="shared" si="3"/>
        <v>0.38989533011272137</v>
      </c>
    </row>
    <row r="53" spans="1:10" ht="11.25">
      <c r="A53" s="12">
        <v>17</v>
      </c>
      <c r="B53" s="26" t="s">
        <v>126</v>
      </c>
      <c r="C53" s="43">
        <f t="shared" si="1"/>
        <v>1.4493055555555554</v>
      </c>
      <c r="D53" s="12">
        <f t="shared" si="2"/>
        <v>48</v>
      </c>
      <c r="E53" s="17">
        <v>6</v>
      </c>
      <c r="F53" s="12">
        <v>51</v>
      </c>
      <c r="G53" s="29" t="s">
        <v>153</v>
      </c>
      <c r="H53" s="43">
        <v>1.3506944444444444</v>
      </c>
      <c r="I53" s="12" t="s">
        <v>131</v>
      </c>
      <c r="J53" s="43">
        <f t="shared" si="3"/>
        <v>0.3915056360708534</v>
      </c>
    </row>
    <row r="54" spans="1:10" ht="11.25">
      <c r="A54" s="6">
        <v>18</v>
      </c>
      <c r="B54" s="34" t="s">
        <v>30</v>
      </c>
      <c r="C54" s="44">
        <f t="shared" si="1"/>
        <v>1.4666666666666668</v>
      </c>
      <c r="D54" s="6">
        <f t="shared" si="2"/>
        <v>47</v>
      </c>
      <c r="E54" s="17">
        <v>6</v>
      </c>
      <c r="F54" s="12">
        <v>52</v>
      </c>
      <c r="G54" s="29" t="s">
        <v>84</v>
      </c>
      <c r="H54" s="43">
        <v>1.3631944444444446</v>
      </c>
      <c r="I54" s="14">
        <v>55</v>
      </c>
      <c r="J54" s="43">
        <f t="shared" si="3"/>
        <v>0.3951288244766506</v>
      </c>
    </row>
    <row r="55" spans="1:10" ht="11.25">
      <c r="A55" s="12">
        <v>1</v>
      </c>
      <c r="B55" s="26" t="s">
        <v>31</v>
      </c>
      <c r="C55" s="305">
        <f t="shared" si="1"/>
        <v>1.3659722222222221</v>
      </c>
      <c r="D55" s="12">
        <f t="shared" si="2"/>
        <v>54</v>
      </c>
      <c r="E55" s="57">
        <v>7</v>
      </c>
      <c r="F55" s="12">
        <v>53</v>
      </c>
      <c r="G55" s="29" t="s">
        <v>31</v>
      </c>
      <c r="H55" s="43">
        <v>1.3659722222222221</v>
      </c>
      <c r="I55" s="14">
        <v>54</v>
      </c>
      <c r="J55" s="43">
        <f t="shared" si="3"/>
        <v>0.39593397745571657</v>
      </c>
    </row>
    <row r="56" spans="1:10" ht="11.25">
      <c r="A56" s="12">
        <v>2</v>
      </c>
      <c r="B56" s="26" t="s">
        <v>116</v>
      </c>
      <c r="C56" s="305">
        <f t="shared" si="1"/>
        <v>1.4319444444444445</v>
      </c>
      <c r="D56" s="12">
        <f t="shared" si="2"/>
        <v>49</v>
      </c>
      <c r="E56" s="17">
        <v>7</v>
      </c>
      <c r="F56" s="12">
        <v>54</v>
      </c>
      <c r="G56" s="29" t="s">
        <v>127</v>
      </c>
      <c r="H56" s="43">
        <v>1.3854166666666667</v>
      </c>
      <c r="I56" s="14">
        <v>53</v>
      </c>
      <c r="J56" s="43">
        <f t="shared" si="3"/>
        <v>0.40157004830917875</v>
      </c>
    </row>
    <row r="57" spans="1:10" ht="11.25">
      <c r="A57" s="12">
        <v>3</v>
      </c>
      <c r="B57" s="26" t="s">
        <v>41</v>
      </c>
      <c r="C57" s="305">
        <f t="shared" si="1"/>
        <v>1.53125</v>
      </c>
      <c r="D57" s="12">
        <f t="shared" si="2"/>
        <v>46</v>
      </c>
      <c r="E57" s="17">
        <v>7</v>
      </c>
      <c r="F57" s="12">
        <v>55</v>
      </c>
      <c r="G57" s="29" t="s">
        <v>18</v>
      </c>
      <c r="H57" s="43">
        <v>1.3979166666666665</v>
      </c>
      <c r="I57" s="14">
        <v>52</v>
      </c>
      <c r="J57" s="43">
        <f t="shared" si="3"/>
        <v>0.40519323671497576</v>
      </c>
    </row>
    <row r="58" spans="1:10" ht="11.25">
      <c r="A58" s="12">
        <v>4</v>
      </c>
      <c r="B58" s="26" t="s">
        <v>27</v>
      </c>
      <c r="C58" s="305">
        <f t="shared" si="1"/>
        <v>1.548611111111111</v>
      </c>
      <c r="D58" s="12">
        <f t="shared" si="2"/>
        <v>45</v>
      </c>
      <c r="E58" s="18">
        <v>7</v>
      </c>
      <c r="F58" s="12">
        <v>56</v>
      </c>
      <c r="G58" s="29" t="s">
        <v>80</v>
      </c>
      <c r="H58" s="43">
        <v>1.4013888888888888</v>
      </c>
      <c r="I58" s="14">
        <v>51</v>
      </c>
      <c r="J58" s="43">
        <f t="shared" si="3"/>
        <v>0.40619967793880835</v>
      </c>
    </row>
    <row r="59" spans="1:10" ht="11.25">
      <c r="A59" s="11">
        <v>1</v>
      </c>
      <c r="B59" s="45" t="s">
        <v>56</v>
      </c>
      <c r="C59" s="42">
        <f t="shared" si="1"/>
        <v>1.5631944444444443</v>
      </c>
      <c r="D59" s="11">
        <f t="shared" si="2"/>
        <v>44</v>
      </c>
      <c r="E59" s="17">
        <v>8</v>
      </c>
      <c r="F59" s="12">
        <v>57</v>
      </c>
      <c r="G59" s="29" t="s">
        <v>77</v>
      </c>
      <c r="H59" s="43">
        <v>1.4069444444444443</v>
      </c>
      <c r="I59" s="14">
        <v>50</v>
      </c>
      <c r="J59" s="43">
        <f t="shared" si="3"/>
        <v>0.40780998389694034</v>
      </c>
    </row>
    <row r="60" spans="1:10" ht="11.25">
      <c r="A60" s="6">
        <v>2</v>
      </c>
      <c r="B60" s="34" t="s">
        <v>32</v>
      </c>
      <c r="C60" s="44">
        <f t="shared" si="1"/>
        <v>1.5861111111111112</v>
      </c>
      <c r="D60" s="6">
        <f t="shared" si="2"/>
        <v>43</v>
      </c>
      <c r="E60" s="17">
        <v>8</v>
      </c>
      <c r="F60" s="12">
        <v>58</v>
      </c>
      <c r="G60" s="29" t="s">
        <v>116</v>
      </c>
      <c r="H60" s="43">
        <v>1.4319444444444445</v>
      </c>
      <c r="I60" s="14">
        <v>49</v>
      </c>
      <c r="J60" s="43">
        <f t="shared" si="3"/>
        <v>0.41505636070853463</v>
      </c>
    </row>
    <row r="61" spans="1:10" ht="11.25">
      <c r="A61" s="306"/>
      <c r="B61" s="307"/>
      <c r="C61" s="308"/>
      <c r="D61" s="306"/>
      <c r="E61" s="307"/>
      <c r="F61" s="12">
        <v>59</v>
      </c>
      <c r="G61" s="29" t="s">
        <v>126</v>
      </c>
      <c r="H61" s="43">
        <v>1.4493055555555554</v>
      </c>
      <c r="I61" s="14">
        <v>48</v>
      </c>
      <c r="J61" s="43">
        <f t="shared" si="3"/>
        <v>0.4200885668276972</v>
      </c>
    </row>
    <row r="62" spans="1:10" ht="11.25">
      <c r="A62" s="306"/>
      <c r="B62" s="307"/>
      <c r="C62" s="308"/>
      <c r="D62" s="306"/>
      <c r="E62" s="307"/>
      <c r="F62" s="12">
        <v>60</v>
      </c>
      <c r="G62" s="29" t="s">
        <v>30</v>
      </c>
      <c r="H62" s="43">
        <v>1.4666666666666668</v>
      </c>
      <c r="I62" s="14">
        <v>47</v>
      </c>
      <c r="J62" s="43">
        <f t="shared" si="3"/>
        <v>0.4251207729468599</v>
      </c>
    </row>
    <row r="63" spans="1:10" ht="11.25">
      <c r="A63" s="306"/>
      <c r="B63" s="307"/>
      <c r="C63" s="308"/>
      <c r="D63" s="306"/>
      <c r="E63" s="307"/>
      <c r="F63" s="12">
        <v>61</v>
      </c>
      <c r="G63" s="29" t="s">
        <v>41</v>
      </c>
      <c r="H63" s="43">
        <v>1.53125</v>
      </c>
      <c r="I63" s="14">
        <v>46</v>
      </c>
      <c r="J63" s="43">
        <f t="shared" si="3"/>
        <v>0.4438405797101449</v>
      </c>
    </row>
    <row r="64" spans="1:10" ht="11.25">
      <c r="A64" s="306"/>
      <c r="B64" s="307"/>
      <c r="C64" s="308"/>
      <c r="D64" s="306"/>
      <c r="E64" s="307"/>
      <c r="F64" s="12">
        <v>62</v>
      </c>
      <c r="G64" s="29" t="s">
        <v>27</v>
      </c>
      <c r="H64" s="43">
        <v>1.548611111111111</v>
      </c>
      <c r="I64" s="14">
        <v>45</v>
      </c>
      <c r="J64" s="43">
        <f t="shared" si="3"/>
        <v>0.4488727858293075</v>
      </c>
    </row>
    <row r="65" spans="1:10" ht="11.25">
      <c r="A65" s="306"/>
      <c r="B65" s="307"/>
      <c r="C65" s="308"/>
      <c r="D65" s="306"/>
      <c r="E65" s="307"/>
      <c r="F65" s="12">
        <v>63</v>
      </c>
      <c r="G65" s="29" t="s">
        <v>56</v>
      </c>
      <c r="H65" s="43">
        <v>1.5631944444444443</v>
      </c>
      <c r="I65" s="14">
        <v>44</v>
      </c>
      <c r="J65" s="43">
        <f t="shared" si="3"/>
        <v>0.45309983896940415</v>
      </c>
    </row>
    <row r="66" spans="1:10" ht="11.25">
      <c r="A66" s="306"/>
      <c r="B66" s="307"/>
      <c r="C66" s="308"/>
      <c r="D66" s="306"/>
      <c r="E66" s="307"/>
      <c r="F66" s="12">
        <v>64</v>
      </c>
      <c r="G66" s="29" t="s">
        <v>174</v>
      </c>
      <c r="H66" s="43">
        <v>1.5673611111111112</v>
      </c>
      <c r="I66" s="12" t="s">
        <v>131</v>
      </c>
      <c r="J66" s="43">
        <f t="shared" si="3"/>
        <v>0.45430756843800324</v>
      </c>
    </row>
    <row r="67" spans="1:10" ht="11.25">
      <c r="A67" s="306"/>
      <c r="B67" s="307"/>
      <c r="C67" s="308"/>
      <c r="D67" s="306"/>
      <c r="E67" s="307"/>
      <c r="F67" s="12">
        <v>65</v>
      </c>
      <c r="G67" s="29" t="s">
        <v>175</v>
      </c>
      <c r="H67" s="43">
        <v>1.5819444444444446</v>
      </c>
      <c r="I67" s="12" t="s">
        <v>131</v>
      </c>
      <c r="J67" s="43">
        <f t="shared" si="3"/>
        <v>0.4585346215780999</v>
      </c>
    </row>
    <row r="68" spans="1:10" ht="11.25">
      <c r="A68" s="306"/>
      <c r="B68" s="307"/>
      <c r="C68" s="308"/>
      <c r="D68" s="306"/>
      <c r="E68" s="307"/>
      <c r="F68" s="12">
        <v>66</v>
      </c>
      <c r="G68" s="29" t="s">
        <v>32</v>
      </c>
      <c r="H68" s="43">
        <v>1.5861111111111112</v>
      </c>
      <c r="I68" s="14">
        <v>43</v>
      </c>
      <c r="J68" s="43">
        <f t="shared" si="3"/>
        <v>0.4597423510466989</v>
      </c>
    </row>
    <row r="69" spans="5:10" ht="11.25">
      <c r="E69" s="1"/>
      <c r="F69" s="26"/>
      <c r="G69" s="26" t="s">
        <v>26</v>
      </c>
      <c r="H69" s="26" t="s">
        <v>70</v>
      </c>
      <c r="I69" s="12"/>
      <c r="J69" s="15"/>
    </row>
    <row r="70" spans="5:8" ht="11.25">
      <c r="E70" s="1"/>
      <c r="F70" s="1"/>
      <c r="H70" s="1"/>
    </row>
    <row r="71" spans="5:8" ht="11.25">
      <c r="E71" s="1"/>
      <c r="F71" s="1"/>
      <c r="H71" s="1"/>
    </row>
    <row r="72" spans="5:8" ht="11.25">
      <c r="E72" s="1"/>
      <c r="F72" s="1"/>
      <c r="H72" s="1"/>
    </row>
    <row r="73" spans="5:8" ht="11.25">
      <c r="E73" s="1"/>
      <c r="F73" s="1"/>
      <c r="H73" s="1"/>
    </row>
    <row r="74" spans="5:8" ht="11.25">
      <c r="E74" s="1"/>
      <c r="F74" s="1"/>
      <c r="H74" s="1"/>
    </row>
    <row r="75" spans="5:8" ht="11.25">
      <c r="E75" s="1"/>
      <c r="F75" s="1"/>
      <c r="H75" s="1"/>
    </row>
    <row r="76" spans="5:8" ht="11.25">
      <c r="E76" s="1"/>
      <c r="F76" s="1"/>
      <c r="H76" s="1"/>
    </row>
    <row r="77" spans="5:8" ht="11.25">
      <c r="E77" s="1"/>
      <c r="F77" s="1"/>
      <c r="H77" s="1"/>
    </row>
    <row r="78" spans="5:8" ht="11.25">
      <c r="E78" s="1"/>
      <c r="F78" s="1"/>
      <c r="H78" s="1"/>
    </row>
    <row r="79" spans="5:8" ht="11.25">
      <c r="E79" s="1"/>
      <c r="F79" s="1"/>
      <c r="H79" s="1"/>
    </row>
    <row r="80" spans="5:8" ht="11.25">
      <c r="E80" s="1"/>
      <c r="F80" s="1"/>
      <c r="H80" s="1"/>
    </row>
    <row r="81" spans="5:8" ht="11.25">
      <c r="E81" s="1"/>
      <c r="F81" s="1"/>
      <c r="H81" s="1"/>
    </row>
    <row r="82" spans="5:8" ht="11.25">
      <c r="E82" s="1"/>
      <c r="F82" s="1"/>
      <c r="H82" s="1"/>
    </row>
    <row r="83" spans="5:8" ht="11.25">
      <c r="E83" s="1"/>
      <c r="F83" s="1"/>
      <c r="H83" s="1"/>
    </row>
    <row r="84" spans="5:8" ht="11.25">
      <c r="E84" s="1"/>
      <c r="F84" s="1"/>
      <c r="H84" s="1"/>
    </row>
    <row r="85" spans="5:8" ht="11.25">
      <c r="E85" s="1"/>
      <c r="F85" s="1"/>
      <c r="H85" s="1"/>
    </row>
    <row r="86" spans="5:8" ht="11.25">
      <c r="E86" s="1"/>
      <c r="F86" s="1"/>
      <c r="H86" s="1"/>
    </row>
    <row r="87" spans="5:8" ht="11.25">
      <c r="E87" s="1"/>
      <c r="F87" s="1"/>
      <c r="H87" s="1"/>
    </row>
    <row r="88" spans="5:8" ht="11.25">
      <c r="E88" s="1"/>
      <c r="F88" s="1"/>
      <c r="H88" s="1"/>
    </row>
    <row r="89" spans="5:8" ht="11.25">
      <c r="E89" s="1"/>
      <c r="F89" s="1"/>
      <c r="H89" s="1"/>
    </row>
    <row r="90" spans="5:8" ht="11.25">
      <c r="E90" s="1"/>
      <c r="F90" s="1"/>
      <c r="H90" s="1"/>
    </row>
    <row r="91" spans="5:8" ht="11.25">
      <c r="E91" s="1"/>
      <c r="F91" s="1"/>
      <c r="H91" s="1"/>
    </row>
    <row r="92" spans="5:8" ht="11.25">
      <c r="E92" s="1"/>
      <c r="F92" s="1"/>
      <c r="H92" s="1"/>
    </row>
    <row r="93" spans="5:8" ht="11.25">
      <c r="E93" s="1"/>
      <c r="F93" s="1"/>
      <c r="H93" s="1"/>
    </row>
    <row r="94" spans="5:8" ht="11.25">
      <c r="E94" s="1"/>
      <c r="F94" s="1"/>
      <c r="H94" s="1"/>
    </row>
    <row r="95" spans="5:8" ht="11.25">
      <c r="E95" s="1"/>
      <c r="F95" s="1"/>
      <c r="H95" s="1"/>
    </row>
    <row r="96" spans="5:8" ht="11.25">
      <c r="E96" s="1"/>
      <c r="F96" s="1"/>
      <c r="H96" s="1"/>
    </row>
    <row r="97" spans="5:8" ht="11.25">
      <c r="E97" s="1"/>
      <c r="F97" s="1"/>
      <c r="H97" s="1"/>
    </row>
    <row r="98" spans="5:8" ht="11.25">
      <c r="E98" s="1"/>
      <c r="F98" s="1"/>
      <c r="H98" s="1"/>
    </row>
    <row r="99" spans="5:8" ht="11.25">
      <c r="E99" s="1"/>
      <c r="F99" s="1"/>
      <c r="H99" s="1"/>
    </row>
    <row r="100" spans="5:8" ht="11.25">
      <c r="E100" s="1"/>
      <c r="F100" s="1"/>
      <c r="H100" s="1"/>
    </row>
    <row r="101" spans="5:8" ht="11.25">
      <c r="E101" s="1"/>
      <c r="F101" s="1"/>
      <c r="H101" s="1"/>
    </row>
    <row r="102" spans="5:8" ht="11.25">
      <c r="E102" s="1"/>
      <c r="F102" s="1"/>
      <c r="H102" s="1"/>
    </row>
    <row r="103" spans="5:8" ht="11.25">
      <c r="E103" s="1"/>
      <c r="F103" s="1"/>
      <c r="H103" s="1"/>
    </row>
    <row r="104" spans="5:8" ht="11.25">
      <c r="E104" s="1"/>
      <c r="F104" s="1"/>
      <c r="H104" s="1"/>
    </row>
    <row r="105" spans="5:8" ht="11.25">
      <c r="E105" s="1"/>
      <c r="F105" s="1"/>
      <c r="H105" s="1"/>
    </row>
    <row r="106" spans="5:8" ht="11.25">
      <c r="E106" s="1"/>
      <c r="F106" s="1"/>
      <c r="H106" s="1"/>
    </row>
    <row r="107" spans="5:8" ht="11.25">
      <c r="E107" s="1"/>
      <c r="F107" s="1"/>
      <c r="H107" s="1"/>
    </row>
    <row r="108" spans="5:8" ht="11.25">
      <c r="E108" s="1"/>
      <c r="F108" s="1"/>
      <c r="H108" s="1"/>
    </row>
    <row r="109" spans="5:8" ht="11.25">
      <c r="E109" s="1"/>
      <c r="F109" s="1"/>
      <c r="H109" s="1"/>
    </row>
    <row r="110" spans="5:8" ht="11.25">
      <c r="E110" s="1"/>
      <c r="F110" s="1"/>
      <c r="H110" s="1"/>
    </row>
    <row r="111" spans="5:8" ht="11.25">
      <c r="E111" s="1"/>
      <c r="F111" s="1"/>
      <c r="H111" s="1"/>
    </row>
    <row r="112" spans="5:8" ht="11.25">
      <c r="E112" s="1"/>
      <c r="F112" s="1"/>
      <c r="H112" s="1"/>
    </row>
    <row r="113" spans="5:8" ht="11.25">
      <c r="E113" s="1"/>
      <c r="F113" s="1"/>
      <c r="H113" s="1"/>
    </row>
    <row r="114" spans="5:8" ht="11.25">
      <c r="E114" s="1"/>
      <c r="F114" s="1"/>
      <c r="H114" s="1"/>
    </row>
    <row r="115" spans="5:8" ht="11.25">
      <c r="E115" s="1"/>
      <c r="F115" s="1"/>
      <c r="H115" s="1"/>
    </row>
    <row r="116" spans="5:8" ht="11.25">
      <c r="E116" s="1"/>
      <c r="F116" s="1"/>
      <c r="H116" s="1"/>
    </row>
    <row r="117" spans="5:8" ht="11.25">
      <c r="E117" s="1"/>
      <c r="F117" s="1"/>
      <c r="H117" s="1"/>
    </row>
    <row r="118" spans="5:8" ht="11.25">
      <c r="E118" s="1"/>
      <c r="F118" s="1"/>
      <c r="H118" s="1"/>
    </row>
    <row r="119" spans="5:8" ht="11.25">
      <c r="E119" s="1"/>
      <c r="F119" s="1"/>
      <c r="H119" s="1"/>
    </row>
    <row r="120" spans="5:8" ht="11.25">
      <c r="E120" s="1"/>
      <c r="F120" s="1"/>
      <c r="H120" s="1"/>
    </row>
    <row r="121" spans="5:8" ht="11.25">
      <c r="E121" s="1"/>
      <c r="F121" s="1"/>
      <c r="H121" s="1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K72"/>
  <sheetViews>
    <sheetView showGridLines="0" zoomScalePageLayoutView="0" workbookViewId="0" topLeftCell="A4">
      <selection activeCell="J3" sqref="J3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8.140625" style="22" customWidth="1"/>
    <col min="4" max="4" width="6.140625" style="2" bestFit="1" customWidth="1"/>
    <col min="5" max="5" width="4.421875" style="3" bestFit="1" customWidth="1"/>
    <col min="6" max="6" width="4.140625" style="2" bestFit="1" customWidth="1"/>
    <col min="7" max="7" width="19.57421875" style="1" bestFit="1" customWidth="1"/>
    <col min="8" max="8" width="7.8515625" style="92" bestFit="1" customWidth="1"/>
    <col min="9" max="9" width="6.140625" style="2" bestFit="1" customWidth="1"/>
    <col min="10" max="10" width="7.140625" style="41" customWidth="1"/>
    <col min="11" max="11" width="15.57421875" style="28" customWidth="1"/>
    <col min="12" max="16384" width="13.57421875" style="1" customWidth="1"/>
  </cols>
  <sheetData>
    <row r="1" spans="1:11" s="4" customFormat="1" ht="18.75" customHeight="1">
      <c r="A1" s="352" t="s">
        <v>183</v>
      </c>
      <c r="B1" s="349"/>
      <c r="C1" s="349"/>
      <c r="D1" s="349"/>
      <c r="E1" s="349"/>
      <c r="F1" s="349"/>
      <c r="G1" s="349"/>
      <c r="H1" s="349"/>
      <c r="I1" s="349"/>
      <c r="J1" s="40">
        <v>4.4</v>
      </c>
      <c r="K1" s="4" t="s">
        <v>13</v>
      </c>
    </row>
    <row r="2" spans="1:11" s="2" customFormat="1" ht="11.25">
      <c r="A2" s="19" t="s">
        <v>5</v>
      </c>
      <c r="B2" s="19" t="s">
        <v>7</v>
      </c>
      <c r="C2" s="8" t="s">
        <v>0</v>
      </c>
      <c r="D2" s="7" t="s">
        <v>1</v>
      </c>
      <c r="E2" s="9" t="s">
        <v>19</v>
      </c>
      <c r="F2" s="311" t="s">
        <v>5</v>
      </c>
      <c r="G2" s="312" t="s">
        <v>6</v>
      </c>
      <c r="H2" s="324" t="s">
        <v>0</v>
      </c>
      <c r="I2" s="311" t="s">
        <v>1</v>
      </c>
      <c r="J2" s="311" t="s">
        <v>12</v>
      </c>
      <c r="K2" s="32"/>
    </row>
    <row r="3" spans="1:11" ht="12">
      <c r="A3" s="21">
        <v>1</v>
      </c>
      <c r="B3" s="317" t="s">
        <v>67</v>
      </c>
      <c r="C3" s="35">
        <f>VLOOKUP($B3,$G$2:$I$72,2,FALSE)</f>
        <v>0.01907407407407407</v>
      </c>
      <c r="D3" s="13">
        <f>VLOOKUP($B3,$G$2:$I$72,3,FALSE)</f>
        <v>100</v>
      </c>
      <c r="E3" s="20">
        <v>1</v>
      </c>
      <c r="F3" s="11">
        <v>1</v>
      </c>
      <c r="G3" s="313" t="s">
        <v>67</v>
      </c>
      <c r="H3" s="325">
        <v>0.01907407407407407</v>
      </c>
      <c r="I3" s="23">
        <v>100</v>
      </c>
      <c r="J3" s="214">
        <f aca="true" t="shared" si="0" ref="J3:J44">H3/J$1</f>
        <v>0.004335016835016834</v>
      </c>
      <c r="K3" s="33"/>
    </row>
    <row r="4" spans="1:11" ht="12">
      <c r="A4" s="15">
        <v>2</v>
      </c>
      <c r="B4" s="314" t="s">
        <v>44</v>
      </c>
      <c r="C4" s="36">
        <f aca="true" t="shared" si="1" ref="C4:C66">VLOOKUP($B4,$G$2:$I$72,2,FALSE)</f>
        <v>0.01994212962962963</v>
      </c>
      <c r="D4" s="10">
        <f aca="true" t="shared" si="2" ref="D4:D66">VLOOKUP($B4,$G$2:$I$72,3,FALSE)</f>
        <v>99</v>
      </c>
      <c r="E4" s="16">
        <v>1</v>
      </c>
      <c r="F4" s="12">
        <v>2</v>
      </c>
      <c r="G4" s="314" t="s">
        <v>44</v>
      </c>
      <c r="H4" s="326">
        <v>0.01994212962962963</v>
      </c>
      <c r="I4" s="216">
        <v>99</v>
      </c>
      <c r="J4" s="217">
        <f t="shared" si="0"/>
        <v>0.004532302188552188</v>
      </c>
      <c r="K4" s="33"/>
    </row>
    <row r="5" spans="1:11" ht="12">
      <c r="A5" s="15">
        <v>3</v>
      </c>
      <c r="B5" s="314" t="s">
        <v>23</v>
      </c>
      <c r="C5" s="36">
        <f t="shared" si="1"/>
        <v>0.02012731481481481</v>
      </c>
      <c r="D5" s="10">
        <f t="shared" si="2"/>
        <v>98</v>
      </c>
      <c r="E5" s="16">
        <v>1</v>
      </c>
      <c r="F5" s="12">
        <v>3</v>
      </c>
      <c r="G5" s="314" t="s">
        <v>23</v>
      </c>
      <c r="H5" s="326">
        <v>0.02012731481481481</v>
      </c>
      <c r="I5" s="216">
        <v>98</v>
      </c>
      <c r="J5" s="217">
        <f t="shared" si="0"/>
        <v>0.004574389730639729</v>
      </c>
      <c r="K5" s="33"/>
    </row>
    <row r="6" spans="1:11" ht="12">
      <c r="A6" s="15">
        <v>4</v>
      </c>
      <c r="B6" s="314" t="s">
        <v>72</v>
      </c>
      <c r="C6" s="36">
        <f t="shared" si="1"/>
        <v>0.02037037037037037</v>
      </c>
      <c r="D6" s="10">
        <f t="shared" si="2"/>
        <v>97</v>
      </c>
      <c r="E6" s="16">
        <v>1</v>
      </c>
      <c r="F6" s="12">
        <v>4</v>
      </c>
      <c r="G6" s="314" t="s">
        <v>72</v>
      </c>
      <c r="H6" s="326">
        <v>0.02037037037037037</v>
      </c>
      <c r="I6" s="216">
        <v>97</v>
      </c>
      <c r="J6" s="217">
        <f t="shared" si="0"/>
        <v>0.0046296296296296285</v>
      </c>
      <c r="K6" s="33"/>
    </row>
    <row r="7" spans="1:11" ht="12">
      <c r="A7" s="15">
        <v>5</v>
      </c>
      <c r="B7" s="314" t="s">
        <v>96</v>
      </c>
      <c r="C7" s="36">
        <f t="shared" si="1"/>
        <v>0.02049768518518518</v>
      </c>
      <c r="D7" s="10">
        <f t="shared" si="2"/>
        <v>96</v>
      </c>
      <c r="E7" s="16">
        <v>1</v>
      </c>
      <c r="F7" s="12">
        <v>5</v>
      </c>
      <c r="G7" s="314" t="s">
        <v>96</v>
      </c>
      <c r="H7" s="326">
        <v>0.02049768518518518</v>
      </c>
      <c r="I7" s="216">
        <v>96</v>
      </c>
      <c r="J7" s="217">
        <f t="shared" si="0"/>
        <v>0.004658564814814813</v>
      </c>
      <c r="K7" s="33"/>
    </row>
    <row r="8" spans="1:11" ht="12">
      <c r="A8" s="58">
        <v>6</v>
      </c>
      <c r="B8" s="322" t="s">
        <v>35</v>
      </c>
      <c r="C8" s="37">
        <f t="shared" si="1"/>
        <v>0.02141203703703704</v>
      </c>
      <c r="D8" s="55">
        <f t="shared" si="2"/>
        <v>94</v>
      </c>
      <c r="E8" s="56">
        <v>1</v>
      </c>
      <c r="F8" s="12">
        <v>6</v>
      </c>
      <c r="G8" s="314" t="s">
        <v>108</v>
      </c>
      <c r="H8" s="326">
        <v>0.02118055555555556</v>
      </c>
      <c r="I8" s="216">
        <v>95</v>
      </c>
      <c r="J8" s="217">
        <f t="shared" si="0"/>
        <v>0.004813762626262627</v>
      </c>
      <c r="K8" s="33"/>
    </row>
    <row r="9" spans="1:11" ht="12">
      <c r="A9" s="12">
        <v>1</v>
      </c>
      <c r="B9" s="314" t="s">
        <v>164</v>
      </c>
      <c r="C9" s="36">
        <f t="shared" si="1"/>
        <v>0.02171296296296296</v>
      </c>
      <c r="D9" s="10">
        <f t="shared" si="2"/>
        <v>92</v>
      </c>
      <c r="E9" s="16">
        <v>2</v>
      </c>
      <c r="F9" s="12">
        <v>7</v>
      </c>
      <c r="G9" s="314" t="s">
        <v>35</v>
      </c>
      <c r="H9" s="326">
        <v>0.02141203703703704</v>
      </c>
      <c r="I9" s="216">
        <v>94</v>
      </c>
      <c r="J9" s="217">
        <f t="shared" si="0"/>
        <v>0.004866372053872053</v>
      </c>
      <c r="K9" s="33"/>
    </row>
    <row r="10" spans="1:11" ht="12">
      <c r="A10" s="12">
        <v>2</v>
      </c>
      <c r="B10" s="314" t="s">
        <v>124</v>
      </c>
      <c r="C10" s="36">
        <f t="shared" si="1"/>
        <v>0.02190972222222222</v>
      </c>
      <c r="D10" s="10">
        <f t="shared" si="2"/>
        <v>90</v>
      </c>
      <c r="E10" s="16">
        <v>2</v>
      </c>
      <c r="F10" s="12">
        <v>8</v>
      </c>
      <c r="G10" s="314" t="s">
        <v>74</v>
      </c>
      <c r="H10" s="326">
        <v>0.02157407407407408</v>
      </c>
      <c r="I10" s="216">
        <v>93</v>
      </c>
      <c r="J10" s="217">
        <f>H10/J$1</f>
        <v>0.004903198653198654</v>
      </c>
      <c r="K10" s="33"/>
    </row>
    <row r="11" spans="1:11" ht="12">
      <c r="A11" s="12">
        <v>3</v>
      </c>
      <c r="B11" s="314" t="s">
        <v>90</v>
      </c>
      <c r="C11" s="36">
        <f t="shared" si="1"/>
        <v>0.02258101851851852</v>
      </c>
      <c r="D11" s="10">
        <f t="shared" si="2"/>
        <v>88</v>
      </c>
      <c r="E11" s="16">
        <v>2</v>
      </c>
      <c r="F11" s="12">
        <v>9</v>
      </c>
      <c r="G11" s="314" t="s">
        <v>164</v>
      </c>
      <c r="H11" s="326">
        <v>0.02171296296296296</v>
      </c>
      <c r="I11" s="216">
        <v>92</v>
      </c>
      <c r="J11" s="217">
        <f aca="true" t="shared" si="3" ref="J11:J28">H11/J$1</f>
        <v>0.004934764309764309</v>
      </c>
      <c r="K11" s="33"/>
    </row>
    <row r="12" spans="1:11" ht="12">
      <c r="A12" s="12">
        <v>4</v>
      </c>
      <c r="B12" s="314" t="s">
        <v>21</v>
      </c>
      <c r="C12" s="36">
        <f t="shared" si="1"/>
        <v>0.02266203703703704</v>
      </c>
      <c r="D12" s="10">
        <f t="shared" si="2"/>
        <v>87</v>
      </c>
      <c r="E12" s="16">
        <v>2</v>
      </c>
      <c r="F12" s="12">
        <v>10</v>
      </c>
      <c r="G12" s="314" t="s">
        <v>135</v>
      </c>
      <c r="H12" s="326">
        <v>0.02179398148148148</v>
      </c>
      <c r="I12" s="216">
        <v>91</v>
      </c>
      <c r="J12" s="217">
        <f t="shared" si="3"/>
        <v>0.004953177609427609</v>
      </c>
      <c r="K12" s="33"/>
    </row>
    <row r="13" spans="1:11" ht="12">
      <c r="A13" s="12">
        <v>5</v>
      </c>
      <c r="B13" s="314" t="s">
        <v>22</v>
      </c>
      <c r="C13" s="36">
        <f t="shared" si="1"/>
        <v>0.02299768518518518</v>
      </c>
      <c r="D13" s="10">
        <f t="shared" si="2"/>
        <v>86</v>
      </c>
      <c r="E13" s="16">
        <v>2</v>
      </c>
      <c r="F13" s="12">
        <v>11</v>
      </c>
      <c r="G13" s="314" t="s">
        <v>124</v>
      </c>
      <c r="H13" s="326">
        <v>0.02190972222222222</v>
      </c>
      <c r="I13" s="216">
        <v>90</v>
      </c>
      <c r="J13" s="217">
        <f t="shared" si="3"/>
        <v>0.004979482323232322</v>
      </c>
      <c r="K13" s="33"/>
    </row>
    <row r="14" spans="1:11" ht="12">
      <c r="A14" s="12">
        <v>6</v>
      </c>
      <c r="B14" s="314" t="s">
        <v>129</v>
      </c>
      <c r="C14" s="36">
        <f t="shared" si="1"/>
        <v>0.0230787037037037</v>
      </c>
      <c r="D14" s="10">
        <f t="shared" si="2"/>
        <v>85</v>
      </c>
      <c r="E14" s="16">
        <v>2</v>
      </c>
      <c r="F14" s="12">
        <v>12</v>
      </c>
      <c r="G14" s="314" t="s">
        <v>36</v>
      </c>
      <c r="H14" s="326">
        <v>0.022430555555555554</v>
      </c>
      <c r="I14" s="216">
        <v>89</v>
      </c>
      <c r="J14" s="217">
        <f t="shared" si="3"/>
        <v>0.005097853535353534</v>
      </c>
      <c r="K14" s="33"/>
    </row>
    <row r="15" spans="1:11" ht="12">
      <c r="A15" s="11">
        <v>1</v>
      </c>
      <c r="B15" s="317" t="s">
        <v>108</v>
      </c>
      <c r="C15" s="35">
        <f t="shared" si="1"/>
        <v>0.02118055555555556</v>
      </c>
      <c r="D15" s="13">
        <f t="shared" si="2"/>
        <v>95</v>
      </c>
      <c r="E15" s="20">
        <v>3</v>
      </c>
      <c r="F15" s="12">
        <v>13</v>
      </c>
      <c r="G15" s="314" t="s">
        <v>90</v>
      </c>
      <c r="H15" s="326">
        <v>0.02258101851851852</v>
      </c>
      <c r="I15" s="216">
        <v>88</v>
      </c>
      <c r="J15" s="217">
        <f t="shared" si="3"/>
        <v>0.005132049663299663</v>
      </c>
      <c r="K15" s="33"/>
    </row>
    <row r="16" spans="1:11" ht="12">
      <c r="A16" s="12">
        <v>2</v>
      </c>
      <c r="B16" s="314" t="s">
        <v>74</v>
      </c>
      <c r="C16" s="36">
        <f t="shared" si="1"/>
        <v>0.02157407407407408</v>
      </c>
      <c r="D16" s="10">
        <f t="shared" si="2"/>
        <v>93</v>
      </c>
      <c r="E16" s="16">
        <v>3</v>
      </c>
      <c r="F16" s="12">
        <v>14</v>
      </c>
      <c r="G16" s="314" t="s">
        <v>21</v>
      </c>
      <c r="H16" s="326">
        <v>0.02266203703703704</v>
      </c>
      <c r="I16" s="216">
        <v>87</v>
      </c>
      <c r="J16" s="217">
        <f t="shared" si="3"/>
        <v>0.0051504629629629635</v>
      </c>
      <c r="K16" s="33"/>
    </row>
    <row r="17" spans="1:11" ht="12">
      <c r="A17" s="12">
        <v>3</v>
      </c>
      <c r="B17" s="314" t="s">
        <v>135</v>
      </c>
      <c r="C17" s="36">
        <f t="shared" si="1"/>
        <v>0.02179398148148148</v>
      </c>
      <c r="D17" s="10">
        <f t="shared" si="2"/>
        <v>91</v>
      </c>
      <c r="E17" s="16">
        <v>3</v>
      </c>
      <c r="F17" s="12">
        <v>15</v>
      </c>
      <c r="G17" s="314" t="s">
        <v>22</v>
      </c>
      <c r="H17" s="326">
        <v>0.02299768518518518</v>
      </c>
      <c r="I17" s="216">
        <v>86</v>
      </c>
      <c r="J17" s="217">
        <f t="shared" si="3"/>
        <v>0.005226746632996632</v>
      </c>
      <c r="K17" s="33"/>
    </row>
    <row r="18" spans="1:11" ht="12">
      <c r="A18" s="12">
        <v>4</v>
      </c>
      <c r="B18" s="314" t="s">
        <v>36</v>
      </c>
      <c r="C18" s="36">
        <f t="shared" si="1"/>
        <v>0.022430555555555554</v>
      </c>
      <c r="D18" s="10">
        <f t="shared" si="2"/>
        <v>89</v>
      </c>
      <c r="E18" s="16">
        <v>3</v>
      </c>
      <c r="F18" s="12">
        <v>16</v>
      </c>
      <c r="G18" s="314" t="s">
        <v>129</v>
      </c>
      <c r="H18" s="326">
        <v>0.0230787037037037</v>
      </c>
      <c r="I18" s="216">
        <v>85</v>
      </c>
      <c r="J18" s="217">
        <f t="shared" si="3"/>
        <v>0.005245159932659931</v>
      </c>
      <c r="K18" s="33"/>
    </row>
    <row r="19" spans="1:11" ht="12">
      <c r="A19" s="12">
        <v>5</v>
      </c>
      <c r="B19" s="314" t="s">
        <v>78</v>
      </c>
      <c r="C19" s="36">
        <f t="shared" si="1"/>
        <v>0.02311342592592593</v>
      </c>
      <c r="D19" s="10">
        <f t="shared" si="2"/>
        <v>84</v>
      </c>
      <c r="E19" s="17">
        <v>3</v>
      </c>
      <c r="F19" s="12">
        <v>17</v>
      </c>
      <c r="G19" s="314" t="s">
        <v>78</v>
      </c>
      <c r="H19" s="326">
        <v>0.02311342592592593</v>
      </c>
      <c r="I19" s="216">
        <v>84</v>
      </c>
      <c r="J19" s="217">
        <f t="shared" si="3"/>
        <v>0.005253051346801347</v>
      </c>
      <c r="K19" s="33"/>
    </row>
    <row r="20" spans="1:11" ht="12">
      <c r="A20" s="12">
        <v>6</v>
      </c>
      <c r="B20" s="314" t="s">
        <v>64</v>
      </c>
      <c r="C20" s="36">
        <f t="shared" si="1"/>
        <v>0.02680555555555555</v>
      </c>
      <c r="D20" s="10">
        <f t="shared" si="2"/>
        <v>73</v>
      </c>
      <c r="E20" s="17">
        <v>3</v>
      </c>
      <c r="F20" s="12">
        <v>18</v>
      </c>
      <c r="G20" s="314" t="s">
        <v>95</v>
      </c>
      <c r="H20" s="326">
        <v>0.02407407407407407</v>
      </c>
      <c r="I20" s="216">
        <v>83</v>
      </c>
      <c r="J20" s="217">
        <f t="shared" si="3"/>
        <v>0.00547138047138047</v>
      </c>
      <c r="K20" s="33"/>
    </row>
    <row r="21" spans="1:11" ht="12">
      <c r="A21" s="6">
        <v>7</v>
      </c>
      <c r="B21" s="322" t="s">
        <v>176</v>
      </c>
      <c r="C21" s="37">
        <f t="shared" si="1"/>
        <v>0.02763888888888889</v>
      </c>
      <c r="D21" s="55">
        <f t="shared" si="2"/>
        <v>67</v>
      </c>
      <c r="E21" s="18">
        <v>3</v>
      </c>
      <c r="F21" s="12">
        <v>19</v>
      </c>
      <c r="G21" s="314" t="s">
        <v>25</v>
      </c>
      <c r="H21" s="326">
        <v>0.02439814814814815</v>
      </c>
      <c r="I21" s="216">
        <v>82</v>
      </c>
      <c r="J21" s="217">
        <f t="shared" si="3"/>
        <v>0.0055450336700336705</v>
      </c>
      <c r="K21" s="33"/>
    </row>
    <row r="22" spans="1:11" ht="12">
      <c r="A22" s="12">
        <v>1</v>
      </c>
      <c r="B22" s="314" t="s">
        <v>95</v>
      </c>
      <c r="C22" s="36">
        <f t="shared" si="1"/>
        <v>0.02407407407407407</v>
      </c>
      <c r="D22" s="10">
        <f t="shared" si="2"/>
        <v>83</v>
      </c>
      <c r="E22" s="17">
        <v>4</v>
      </c>
      <c r="F22" s="12">
        <v>20</v>
      </c>
      <c r="G22" s="314" t="s">
        <v>24</v>
      </c>
      <c r="H22" s="326">
        <v>0.02447916666666667</v>
      </c>
      <c r="I22" s="216">
        <v>81</v>
      </c>
      <c r="J22" s="217">
        <f t="shared" si="3"/>
        <v>0.00556344696969697</v>
      </c>
      <c r="K22" s="33"/>
    </row>
    <row r="23" spans="1:11" ht="12">
      <c r="A23" s="12">
        <v>2</v>
      </c>
      <c r="B23" s="314" t="s">
        <v>25</v>
      </c>
      <c r="C23" s="36">
        <f t="shared" si="1"/>
        <v>0.02439814814814815</v>
      </c>
      <c r="D23" s="10">
        <f t="shared" si="2"/>
        <v>82</v>
      </c>
      <c r="E23" s="17">
        <v>4</v>
      </c>
      <c r="F23" s="12">
        <v>21</v>
      </c>
      <c r="G23" s="314" t="s">
        <v>97</v>
      </c>
      <c r="H23" s="326">
        <v>0.02453703703703704</v>
      </c>
      <c r="I23" s="216">
        <v>80</v>
      </c>
      <c r="J23" s="217">
        <f t="shared" si="3"/>
        <v>0.005576599326599327</v>
      </c>
      <c r="K23" s="33"/>
    </row>
    <row r="24" spans="1:11" ht="12">
      <c r="A24" s="12">
        <v>3</v>
      </c>
      <c r="B24" s="314" t="s">
        <v>24</v>
      </c>
      <c r="C24" s="36">
        <f t="shared" si="1"/>
        <v>0.02447916666666667</v>
      </c>
      <c r="D24" s="10">
        <f t="shared" si="2"/>
        <v>81</v>
      </c>
      <c r="E24" s="17">
        <v>4</v>
      </c>
      <c r="F24" s="12">
        <v>22</v>
      </c>
      <c r="G24" s="314" t="s">
        <v>85</v>
      </c>
      <c r="H24" s="326">
        <v>0.0246412037037037</v>
      </c>
      <c r="I24" s="216" t="s">
        <v>131</v>
      </c>
      <c r="J24" s="217">
        <f t="shared" si="3"/>
        <v>0.005600273569023568</v>
      </c>
      <c r="K24" s="33"/>
    </row>
    <row r="25" spans="1:11" ht="12">
      <c r="A25" s="15">
        <v>4</v>
      </c>
      <c r="B25" s="314" t="s">
        <v>26</v>
      </c>
      <c r="C25" s="36">
        <f t="shared" si="1"/>
        <v>0.02486111111111111</v>
      </c>
      <c r="D25" s="10">
        <f t="shared" si="2"/>
        <v>79</v>
      </c>
      <c r="E25" s="17">
        <v>4</v>
      </c>
      <c r="F25" s="12">
        <v>23</v>
      </c>
      <c r="G25" s="314" t="s">
        <v>178</v>
      </c>
      <c r="H25" s="326">
        <v>0.02478009259259259</v>
      </c>
      <c r="I25" s="216" t="s">
        <v>131</v>
      </c>
      <c r="J25" s="217">
        <f t="shared" si="3"/>
        <v>0.005631839225589225</v>
      </c>
      <c r="K25" s="33"/>
    </row>
    <row r="26" spans="1:11" ht="12">
      <c r="A26" s="12">
        <v>5</v>
      </c>
      <c r="B26" s="314" t="s">
        <v>112</v>
      </c>
      <c r="C26" s="36">
        <f t="shared" si="1"/>
        <v>0.02530092592592592</v>
      </c>
      <c r="D26" s="10">
        <f t="shared" si="2"/>
        <v>78</v>
      </c>
      <c r="E26" s="17">
        <v>4</v>
      </c>
      <c r="F26" s="12">
        <v>24</v>
      </c>
      <c r="G26" s="314" t="s">
        <v>26</v>
      </c>
      <c r="H26" s="326">
        <v>0.02486111111111111</v>
      </c>
      <c r="I26" s="216">
        <v>79</v>
      </c>
      <c r="J26" s="217">
        <f t="shared" si="3"/>
        <v>0.005650252525252525</v>
      </c>
      <c r="K26" s="33"/>
    </row>
    <row r="27" spans="1:11" ht="12">
      <c r="A27" s="12">
        <v>6</v>
      </c>
      <c r="B27" s="314" t="s">
        <v>86</v>
      </c>
      <c r="C27" s="36">
        <f t="shared" si="1"/>
        <v>0.02538194444444444</v>
      </c>
      <c r="D27" s="10">
        <f t="shared" si="2"/>
        <v>77</v>
      </c>
      <c r="E27" s="17">
        <v>4</v>
      </c>
      <c r="F27" s="12">
        <v>25</v>
      </c>
      <c r="G27" s="314" t="s">
        <v>179</v>
      </c>
      <c r="H27" s="326">
        <v>0.02488425925925926</v>
      </c>
      <c r="I27" s="216" t="s">
        <v>131</v>
      </c>
      <c r="J27" s="217">
        <f t="shared" si="3"/>
        <v>0.005655513468013467</v>
      </c>
      <c r="K27" s="33"/>
    </row>
    <row r="28" spans="1:11" ht="12">
      <c r="A28" s="12">
        <v>7</v>
      </c>
      <c r="B28" s="314" t="s">
        <v>91</v>
      </c>
      <c r="C28" s="36">
        <f t="shared" si="1"/>
        <v>0.02552083333333333</v>
      </c>
      <c r="D28" s="10">
        <f t="shared" si="2"/>
        <v>76</v>
      </c>
      <c r="E28" s="17">
        <v>4</v>
      </c>
      <c r="F28" s="12">
        <v>26</v>
      </c>
      <c r="G28" s="314" t="s">
        <v>112</v>
      </c>
      <c r="H28" s="326">
        <v>0.02530092592592592</v>
      </c>
      <c r="I28" s="216">
        <v>78</v>
      </c>
      <c r="J28" s="217">
        <f t="shared" si="3"/>
        <v>0.005750210437710436</v>
      </c>
      <c r="K28" s="33"/>
    </row>
    <row r="29" spans="1:11" ht="12">
      <c r="A29" s="15">
        <v>8</v>
      </c>
      <c r="B29" s="315" t="s">
        <v>87</v>
      </c>
      <c r="C29" s="36">
        <f t="shared" si="1"/>
        <v>0.03388888888888889</v>
      </c>
      <c r="D29" s="10">
        <f t="shared" si="2"/>
        <v>40</v>
      </c>
      <c r="E29" s="17">
        <v>4</v>
      </c>
      <c r="F29" s="12">
        <v>27</v>
      </c>
      <c r="G29" s="314" t="s">
        <v>86</v>
      </c>
      <c r="H29" s="326">
        <v>0.02538194444444444</v>
      </c>
      <c r="I29" s="216">
        <v>77</v>
      </c>
      <c r="J29" s="217">
        <f t="shared" si="0"/>
        <v>0.0057686237373737355</v>
      </c>
      <c r="K29" s="33"/>
    </row>
    <row r="30" spans="1:11" ht="12">
      <c r="A30" s="21">
        <v>1</v>
      </c>
      <c r="B30" s="317" t="s">
        <v>65</v>
      </c>
      <c r="C30" s="35">
        <f t="shared" si="1"/>
        <v>0.02587962962962963</v>
      </c>
      <c r="D30" s="13">
        <f t="shared" si="2"/>
        <v>75</v>
      </c>
      <c r="E30" s="57">
        <v>5</v>
      </c>
      <c r="F30" s="12">
        <v>28</v>
      </c>
      <c r="G30" s="314" t="s">
        <v>91</v>
      </c>
      <c r="H30" s="326">
        <v>0.02552083333333333</v>
      </c>
      <c r="I30" s="216">
        <v>76</v>
      </c>
      <c r="J30" s="217">
        <f t="shared" si="0"/>
        <v>0.005800189393939392</v>
      </c>
      <c r="K30" s="33"/>
    </row>
    <row r="31" spans="1:11" ht="12">
      <c r="A31" s="12">
        <v>2</v>
      </c>
      <c r="B31" s="314" t="s">
        <v>75</v>
      </c>
      <c r="C31" s="36">
        <f t="shared" si="1"/>
        <v>0.0262962962962963</v>
      </c>
      <c r="D31" s="10">
        <f t="shared" si="2"/>
        <v>74</v>
      </c>
      <c r="E31" s="17">
        <v>5</v>
      </c>
      <c r="F31" s="12">
        <v>29</v>
      </c>
      <c r="G31" s="314" t="s">
        <v>65</v>
      </c>
      <c r="H31" s="326">
        <v>0.02587962962962963</v>
      </c>
      <c r="I31" s="216">
        <v>75</v>
      </c>
      <c r="J31" s="217">
        <f t="shared" si="0"/>
        <v>0.005881734006734006</v>
      </c>
      <c r="K31" s="33"/>
    </row>
    <row r="32" spans="1:11" ht="12">
      <c r="A32" s="12">
        <v>3</v>
      </c>
      <c r="B32" s="314" t="s">
        <v>180</v>
      </c>
      <c r="C32" s="36">
        <f t="shared" si="1"/>
        <v>0.02699074074074074</v>
      </c>
      <c r="D32" s="10">
        <f t="shared" si="2"/>
        <v>71</v>
      </c>
      <c r="E32" s="17">
        <v>5</v>
      </c>
      <c r="F32" s="12">
        <v>30</v>
      </c>
      <c r="G32" s="314" t="s">
        <v>75</v>
      </c>
      <c r="H32" s="326">
        <v>0.0262962962962963</v>
      </c>
      <c r="I32" s="216">
        <v>74</v>
      </c>
      <c r="J32" s="217">
        <f t="shared" si="0"/>
        <v>0.0059764309764309765</v>
      </c>
      <c r="K32" s="33"/>
    </row>
    <row r="33" spans="1:11" ht="12">
      <c r="A33" s="12">
        <v>4</v>
      </c>
      <c r="B33" s="314" t="s">
        <v>152</v>
      </c>
      <c r="C33" s="36">
        <f t="shared" si="1"/>
        <v>0.02703703703703704</v>
      </c>
      <c r="D33" s="10">
        <f t="shared" si="2"/>
        <v>70</v>
      </c>
      <c r="E33" s="17">
        <v>5</v>
      </c>
      <c r="F33" s="12">
        <v>31</v>
      </c>
      <c r="G33" s="314" t="s">
        <v>64</v>
      </c>
      <c r="H33" s="326">
        <v>0.02680555555555555</v>
      </c>
      <c r="I33" s="216">
        <v>73</v>
      </c>
      <c r="J33" s="217">
        <f t="shared" si="0"/>
        <v>0.006092171717171716</v>
      </c>
      <c r="K33" s="33"/>
    </row>
    <row r="34" spans="1:11" ht="12">
      <c r="A34" s="12">
        <v>5</v>
      </c>
      <c r="B34" s="314" t="s">
        <v>170</v>
      </c>
      <c r="C34" s="36">
        <f t="shared" si="1"/>
        <v>0.02741898148148148</v>
      </c>
      <c r="D34" s="10">
        <f t="shared" si="2"/>
        <v>69</v>
      </c>
      <c r="E34" s="17">
        <v>5</v>
      </c>
      <c r="F34" s="12">
        <v>32</v>
      </c>
      <c r="G34" s="314" t="s">
        <v>88</v>
      </c>
      <c r="H34" s="326">
        <v>0.02681712962962963</v>
      </c>
      <c r="I34" s="216">
        <v>72</v>
      </c>
      <c r="J34" s="217">
        <f t="shared" si="0"/>
        <v>0.0060948021885521885</v>
      </c>
      <c r="K34" s="33"/>
    </row>
    <row r="35" spans="1:11" ht="12">
      <c r="A35" s="12">
        <v>6</v>
      </c>
      <c r="B35" s="314" t="s">
        <v>29</v>
      </c>
      <c r="C35" s="36">
        <f t="shared" si="1"/>
        <v>0.02744212962962963</v>
      </c>
      <c r="D35" s="10">
        <f t="shared" si="2"/>
        <v>68</v>
      </c>
      <c r="E35" s="17">
        <v>5</v>
      </c>
      <c r="F35" s="12">
        <v>33</v>
      </c>
      <c r="G35" s="314" t="s">
        <v>180</v>
      </c>
      <c r="H35" s="326">
        <v>0.02699074074074074</v>
      </c>
      <c r="I35" s="216">
        <v>71</v>
      </c>
      <c r="J35" s="217">
        <f t="shared" si="0"/>
        <v>0.006134259259259259</v>
      </c>
      <c r="K35" s="33"/>
    </row>
    <row r="36" spans="1:11" ht="12">
      <c r="A36" s="12">
        <v>7</v>
      </c>
      <c r="B36" s="314" t="s">
        <v>17</v>
      </c>
      <c r="C36" s="36">
        <f t="shared" si="1"/>
        <v>0.02771990740740741</v>
      </c>
      <c r="D36" s="10">
        <f t="shared" si="2"/>
        <v>66</v>
      </c>
      <c r="E36" s="17">
        <v>5</v>
      </c>
      <c r="F36" s="12">
        <v>34</v>
      </c>
      <c r="G36" s="314" t="s">
        <v>152</v>
      </c>
      <c r="H36" s="326">
        <v>0.02703703703703704</v>
      </c>
      <c r="I36" s="216">
        <v>70</v>
      </c>
      <c r="J36" s="217">
        <f t="shared" si="0"/>
        <v>0.006144781144781145</v>
      </c>
      <c r="K36" s="33"/>
    </row>
    <row r="37" spans="1:11" ht="12">
      <c r="A37" s="6">
        <v>8</v>
      </c>
      <c r="B37" s="323" t="s">
        <v>177</v>
      </c>
      <c r="C37" s="37">
        <f t="shared" si="1"/>
        <v>0.0297337962962963</v>
      </c>
      <c r="D37" s="55">
        <f t="shared" si="2"/>
        <v>57</v>
      </c>
      <c r="E37" s="18">
        <v>5</v>
      </c>
      <c r="F37" s="12">
        <v>35</v>
      </c>
      <c r="G37" s="314" t="s">
        <v>170</v>
      </c>
      <c r="H37" s="326">
        <v>0.02741898148148148</v>
      </c>
      <c r="I37" s="216">
        <v>69</v>
      </c>
      <c r="J37" s="217">
        <f t="shared" si="0"/>
        <v>0.0062315867003367</v>
      </c>
      <c r="K37" s="33"/>
    </row>
    <row r="38" spans="1:11" ht="12">
      <c r="A38" s="12">
        <v>1</v>
      </c>
      <c r="B38" s="314" t="s">
        <v>88</v>
      </c>
      <c r="C38" s="36">
        <f t="shared" si="1"/>
        <v>0.02681712962962963</v>
      </c>
      <c r="D38" s="10">
        <f t="shared" si="2"/>
        <v>72</v>
      </c>
      <c r="E38" s="17">
        <v>6</v>
      </c>
      <c r="F38" s="12">
        <v>36</v>
      </c>
      <c r="G38" s="314" t="s">
        <v>29</v>
      </c>
      <c r="H38" s="326">
        <v>0.02744212962962963</v>
      </c>
      <c r="I38" s="216">
        <v>68</v>
      </c>
      <c r="J38" s="217">
        <f t="shared" si="0"/>
        <v>0.006236847643097642</v>
      </c>
      <c r="K38" s="33"/>
    </row>
    <row r="39" spans="1:11" ht="12">
      <c r="A39" s="12">
        <v>2</v>
      </c>
      <c r="B39" s="314" t="s">
        <v>114</v>
      </c>
      <c r="C39" s="36">
        <f t="shared" si="1"/>
        <v>0.02780092592592593</v>
      </c>
      <c r="D39" s="10">
        <f t="shared" si="2"/>
        <v>65</v>
      </c>
      <c r="E39" s="17">
        <v>6</v>
      </c>
      <c r="F39" s="12">
        <v>37</v>
      </c>
      <c r="G39" s="314" t="s">
        <v>176</v>
      </c>
      <c r="H39" s="326">
        <v>0.02763888888888889</v>
      </c>
      <c r="I39" s="216">
        <v>67</v>
      </c>
      <c r="J39" s="217">
        <f t="shared" si="0"/>
        <v>0.006281565656565656</v>
      </c>
      <c r="K39" s="33"/>
    </row>
    <row r="40" spans="1:11" ht="12">
      <c r="A40" s="12">
        <v>3</v>
      </c>
      <c r="B40" s="314" t="s">
        <v>115</v>
      </c>
      <c r="C40" s="36">
        <f t="shared" si="1"/>
        <v>0.02828703703703704</v>
      </c>
      <c r="D40" s="10">
        <f t="shared" si="2"/>
        <v>64</v>
      </c>
      <c r="E40" s="17">
        <v>6</v>
      </c>
      <c r="F40" s="12">
        <v>38</v>
      </c>
      <c r="G40" s="314" t="s">
        <v>17</v>
      </c>
      <c r="H40" s="326">
        <v>0.02771990740740741</v>
      </c>
      <c r="I40" s="216">
        <v>66</v>
      </c>
      <c r="J40" s="217">
        <f t="shared" si="0"/>
        <v>0.006299978956228956</v>
      </c>
      <c r="K40" s="33"/>
    </row>
    <row r="41" spans="1:11" ht="12">
      <c r="A41" s="12">
        <v>4</v>
      </c>
      <c r="B41" s="314" t="s">
        <v>171</v>
      </c>
      <c r="C41" s="36">
        <f t="shared" si="1"/>
        <v>0.02851851851851852</v>
      </c>
      <c r="D41" s="10">
        <f t="shared" si="2"/>
        <v>63</v>
      </c>
      <c r="E41" s="17">
        <v>6</v>
      </c>
      <c r="F41" s="12">
        <v>39</v>
      </c>
      <c r="G41" s="314" t="s">
        <v>114</v>
      </c>
      <c r="H41" s="326">
        <v>0.02780092592592593</v>
      </c>
      <c r="I41" s="216">
        <v>65</v>
      </c>
      <c r="J41" s="217">
        <f t="shared" si="0"/>
        <v>0.006318392255892256</v>
      </c>
      <c r="K41" s="31"/>
    </row>
    <row r="42" spans="1:11" ht="12">
      <c r="A42" s="12">
        <v>5</v>
      </c>
      <c r="B42" s="314" t="s">
        <v>40</v>
      </c>
      <c r="C42" s="36">
        <f t="shared" si="1"/>
        <v>0.0287962962962963</v>
      </c>
      <c r="D42" s="10">
        <f t="shared" si="2"/>
        <v>62</v>
      </c>
      <c r="E42" s="17">
        <v>6</v>
      </c>
      <c r="F42" s="12">
        <v>40</v>
      </c>
      <c r="G42" s="314" t="s">
        <v>115</v>
      </c>
      <c r="H42" s="326">
        <v>0.02828703703703704</v>
      </c>
      <c r="I42" s="216">
        <v>64</v>
      </c>
      <c r="J42" s="217">
        <f t="shared" si="0"/>
        <v>0.006428872053872054</v>
      </c>
      <c r="K42" s="31"/>
    </row>
    <row r="43" spans="1:10" ht="12">
      <c r="A43" s="12">
        <v>6</v>
      </c>
      <c r="B43" s="314" t="s">
        <v>83</v>
      </c>
      <c r="C43" s="36">
        <f t="shared" si="1"/>
        <v>0.02896990740740741</v>
      </c>
      <c r="D43" s="10">
        <f t="shared" si="2"/>
        <v>61</v>
      </c>
      <c r="E43" s="17">
        <v>6</v>
      </c>
      <c r="F43" s="12">
        <v>41</v>
      </c>
      <c r="G43" s="314" t="s">
        <v>171</v>
      </c>
      <c r="H43" s="326">
        <v>0.02851851851851852</v>
      </c>
      <c r="I43" s="216">
        <v>63</v>
      </c>
      <c r="J43" s="217">
        <f t="shared" si="0"/>
        <v>0.006481481481481481</v>
      </c>
    </row>
    <row r="44" spans="1:10" ht="12">
      <c r="A44" s="12">
        <v>7</v>
      </c>
      <c r="B44" s="314" t="s">
        <v>107</v>
      </c>
      <c r="C44" s="36">
        <f t="shared" si="1"/>
        <v>0.02907407407407408</v>
      </c>
      <c r="D44" s="10">
        <f t="shared" si="2"/>
        <v>60</v>
      </c>
      <c r="E44" s="46">
        <v>6</v>
      </c>
      <c r="F44" s="12">
        <v>42</v>
      </c>
      <c r="G44" s="314" t="s">
        <v>40</v>
      </c>
      <c r="H44" s="326">
        <v>0.0287962962962963</v>
      </c>
      <c r="I44" s="216">
        <v>62</v>
      </c>
      <c r="J44" s="217">
        <f t="shared" si="0"/>
        <v>0.006544612794612795</v>
      </c>
    </row>
    <row r="45" spans="1:10" ht="12">
      <c r="A45" s="12">
        <v>8</v>
      </c>
      <c r="B45" s="26" t="s">
        <v>132</v>
      </c>
      <c r="C45" s="36">
        <f t="shared" si="1"/>
        <v>0.02928240740740741</v>
      </c>
      <c r="D45" s="10">
        <f t="shared" si="2"/>
        <v>59</v>
      </c>
      <c r="E45" s="17">
        <v>6</v>
      </c>
      <c r="F45" s="12">
        <v>43</v>
      </c>
      <c r="G45" s="314" t="s">
        <v>83</v>
      </c>
      <c r="H45" s="326">
        <v>0.02896990740740741</v>
      </c>
      <c r="I45" s="216">
        <v>61</v>
      </c>
      <c r="J45" s="217">
        <f aca="true" t="shared" si="4" ref="J45:J71">H45/J$1</f>
        <v>0.006584069865319865</v>
      </c>
    </row>
    <row r="46" spans="1:10" ht="12">
      <c r="A46" s="12">
        <v>9</v>
      </c>
      <c r="B46" s="314" t="s">
        <v>63</v>
      </c>
      <c r="C46" s="36">
        <f t="shared" si="1"/>
        <v>0.02943287037037037</v>
      </c>
      <c r="D46" s="10">
        <f t="shared" si="2"/>
        <v>58</v>
      </c>
      <c r="E46" s="17">
        <v>6</v>
      </c>
      <c r="F46" s="12">
        <v>44</v>
      </c>
      <c r="G46" s="314" t="s">
        <v>107</v>
      </c>
      <c r="H46" s="326">
        <v>0.02907407407407408</v>
      </c>
      <c r="I46" s="216">
        <v>60</v>
      </c>
      <c r="J46" s="217">
        <f t="shared" si="4"/>
        <v>0.006607744107744108</v>
      </c>
    </row>
    <row r="47" spans="1:10" ht="12">
      <c r="A47" s="12">
        <v>10</v>
      </c>
      <c r="B47" s="314" t="s">
        <v>127</v>
      </c>
      <c r="C47" s="36">
        <f t="shared" si="1"/>
        <v>0.02980324074074074</v>
      </c>
      <c r="D47" s="10">
        <f t="shared" si="2"/>
        <v>56</v>
      </c>
      <c r="E47" s="17">
        <v>6</v>
      </c>
      <c r="F47" s="12">
        <v>45</v>
      </c>
      <c r="G47" s="26" t="s">
        <v>132</v>
      </c>
      <c r="H47" s="326">
        <v>0.02928240740740741</v>
      </c>
      <c r="I47" s="216">
        <v>59</v>
      </c>
      <c r="J47" s="217">
        <f t="shared" si="4"/>
        <v>0.006655092592592593</v>
      </c>
    </row>
    <row r="48" spans="1:10" ht="12">
      <c r="A48" s="12">
        <v>11</v>
      </c>
      <c r="B48" s="314" t="s">
        <v>37</v>
      </c>
      <c r="C48" s="36">
        <f t="shared" si="1"/>
        <v>0.02991898148148148</v>
      </c>
      <c r="D48" s="10">
        <f t="shared" si="2"/>
        <v>55</v>
      </c>
      <c r="E48" s="17">
        <v>6</v>
      </c>
      <c r="F48" s="12">
        <v>46</v>
      </c>
      <c r="G48" s="314" t="s">
        <v>63</v>
      </c>
      <c r="H48" s="326">
        <v>0.02943287037037037</v>
      </c>
      <c r="I48" s="216">
        <v>58</v>
      </c>
      <c r="J48" s="217">
        <f t="shared" si="4"/>
        <v>0.00668928872053872</v>
      </c>
    </row>
    <row r="49" spans="1:10" ht="12">
      <c r="A49" s="12">
        <v>12</v>
      </c>
      <c r="B49" s="314" t="s">
        <v>153</v>
      </c>
      <c r="C49" s="36">
        <f t="shared" si="1"/>
        <v>0.02996527777777778</v>
      </c>
      <c r="D49" s="10">
        <f t="shared" si="2"/>
        <v>54</v>
      </c>
      <c r="E49" s="17">
        <v>6</v>
      </c>
      <c r="F49" s="12">
        <v>47</v>
      </c>
      <c r="G49" s="203" t="s">
        <v>177</v>
      </c>
      <c r="H49" s="326">
        <v>0.0297337962962963</v>
      </c>
      <c r="I49" s="216">
        <v>57</v>
      </c>
      <c r="J49" s="217">
        <f t="shared" si="4"/>
        <v>0.006757680976430976</v>
      </c>
    </row>
    <row r="50" spans="1:10" ht="12">
      <c r="A50" s="12">
        <v>13</v>
      </c>
      <c r="B50" s="96" t="s">
        <v>92</v>
      </c>
      <c r="C50" s="36">
        <f t="shared" si="1"/>
        <v>0.03026620370370371</v>
      </c>
      <c r="D50" s="10">
        <f t="shared" si="2"/>
        <v>52</v>
      </c>
      <c r="E50" s="17">
        <v>6</v>
      </c>
      <c r="F50" s="12">
        <v>48</v>
      </c>
      <c r="G50" s="314" t="s">
        <v>127</v>
      </c>
      <c r="H50" s="326">
        <v>0.02980324074074074</v>
      </c>
      <c r="I50" s="216">
        <v>56</v>
      </c>
      <c r="J50" s="217">
        <f t="shared" si="4"/>
        <v>0.006773463804713805</v>
      </c>
    </row>
    <row r="51" spans="1:10" ht="12">
      <c r="A51" s="12">
        <v>14</v>
      </c>
      <c r="B51" s="315" t="s">
        <v>184</v>
      </c>
      <c r="C51" s="36">
        <f t="shared" si="1"/>
        <v>0.0306712962962963</v>
      </c>
      <c r="D51" s="10">
        <f t="shared" si="2"/>
        <v>51</v>
      </c>
      <c r="E51" s="17">
        <v>6</v>
      </c>
      <c r="F51" s="12">
        <v>49</v>
      </c>
      <c r="G51" s="314" t="s">
        <v>37</v>
      </c>
      <c r="H51" s="326">
        <v>0.02991898148148148</v>
      </c>
      <c r="I51" s="216">
        <v>55</v>
      </c>
      <c r="J51" s="217">
        <f t="shared" si="4"/>
        <v>0.0067997685185185175</v>
      </c>
    </row>
    <row r="52" spans="1:10" ht="12">
      <c r="A52" s="12">
        <v>15</v>
      </c>
      <c r="B52" s="315" t="s">
        <v>28</v>
      </c>
      <c r="C52" s="36">
        <f t="shared" si="1"/>
        <v>0.0308912037037037</v>
      </c>
      <c r="D52" s="10">
        <f t="shared" si="2"/>
        <v>50</v>
      </c>
      <c r="E52" s="46">
        <v>6</v>
      </c>
      <c r="F52" s="12">
        <v>50</v>
      </c>
      <c r="G52" s="314" t="s">
        <v>153</v>
      </c>
      <c r="H52" s="326">
        <v>0.02996527777777778</v>
      </c>
      <c r="I52" s="216">
        <v>54</v>
      </c>
      <c r="J52" s="217">
        <f t="shared" si="4"/>
        <v>0.0068102904040404045</v>
      </c>
    </row>
    <row r="53" spans="1:10" ht="12">
      <c r="A53" s="12">
        <v>16</v>
      </c>
      <c r="B53" s="315" t="s">
        <v>34</v>
      </c>
      <c r="C53" s="36">
        <f t="shared" si="1"/>
        <v>0.03210648148148148</v>
      </c>
      <c r="D53" s="10">
        <f t="shared" si="2"/>
        <v>46</v>
      </c>
      <c r="E53" s="46">
        <v>6</v>
      </c>
      <c r="F53" s="12">
        <v>51</v>
      </c>
      <c r="G53" s="314" t="s">
        <v>66</v>
      </c>
      <c r="H53" s="326">
        <v>0.03012731481481482</v>
      </c>
      <c r="I53" s="216">
        <v>53</v>
      </c>
      <c r="J53" s="217">
        <f t="shared" si="4"/>
        <v>0.0068471170033670035</v>
      </c>
    </row>
    <row r="54" spans="1:10" ht="12">
      <c r="A54" s="12">
        <v>17</v>
      </c>
      <c r="B54" s="315" t="s">
        <v>126</v>
      </c>
      <c r="C54" s="36">
        <f t="shared" si="1"/>
        <v>0.03239583333333333</v>
      </c>
      <c r="D54" s="10">
        <f t="shared" si="2"/>
        <v>45</v>
      </c>
      <c r="E54" s="46">
        <v>6</v>
      </c>
      <c r="F54" s="12">
        <v>52</v>
      </c>
      <c r="G54" s="96" t="s">
        <v>92</v>
      </c>
      <c r="H54" s="130">
        <v>0.03026620370370371</v>
      </c>
      <c r="I54" s="216">
        <v>52</v>
      </c>
      <c r="J54" s="217">
        <f t="shared" si="4"/>
        <v>0.00687868265993266</v>
      </c>
    </row>
    <row r="55" spans="1:10" ht="12">
      <c r="A55" s="12">
        <v>18</v>
      </c>
      <c r="B55" s="315" t="s">
        <v>30</v>
      </c>
      <c r="C55" s="36">
        <f t="shared" si="1"/>
        <v>0.03273148148148148</v>
      </c>
      <c r="D55" s="10">
        <f t="shared" si="2"/>
        <v>44</v>
      </c>
      <c r="E55" s="46">
        <v>6</v>
      </c>
      <c r="F55" s="12">
        <v>53</v>
      </c>
      <c r="G55" s="315" t="s">
        <v>160</v>
      </c>
      <c r="H55" s="327">
        <v>0.03053240740740741</v>
      </c>
      <c r="I55" s="216" t="s">
        <v>131</v>
      </c>
      <c r="J55" s="217">
        <f t="shared" si="4"/>
        <v>0.006939183501683502</v>
      </c>
    </row>
    <row r="56" spans="1:10" ht="12">
      <c r="A56" s="12">
        <v>19</v>
      </c>
      <c r="B56" s="315" t="s">
        <v>18</v>
      </c>
      <c r="C56" s="36">
        <f t="shared" si="1"/>
        <v>0.03274305555555555</v>
      </c>
      <c r="D56" s="10">
        <f t="shared" si="2"/>
        <v>43</v>
      </c>
      <c r="E56" s="46">
        <v>6</v>
      </c>
      <c r="F56" s="12">
        <v>54</v>
      </c>
      <c r="G56" s="315" t="s">
        <v>184</v>
      </c>
      <c r="H56" s="327">
        <v>0.0306712962962963</v>
      </c>
      <c r="I56" s="216">
        <v>51</v>
      </c>
      <c r="J56" s="217">
        <f t="shared" si="4"/>
        <v>0.006970749158249159</v>
      </c>
    </row>
    <row r="57" spans="1:10" ht="12">
      <c r="A57" s="11">
        <v>1</v>
      </c>
      <c r="B57" s="317" t="s">
        <v>97</v>
      </c>
      <c r="C57" s="35">
        <f t="shared" si="1"/>
        <v>0.02453703703703704</v>
      </c>
      <c r="D57" s="13">
        <f t="shared" si="2"/>
        <v>80</v>
      </c>
      <c r="E57" s="57">
        <v>7</v>
      </c>
      <c r="F57" s="12">
        <v>55</v>
      </c>
      <c r="G57" s="315" t="s">
        <v>28</v>
      </c>
      <c r="H57" s="327">
        <v>0.0308912037037037</v>
      </c>
      <c r="I57" s="216">
        <v>50</v>
      </c>
      <c r="J57" s="217">
        <f t="shared" si="4"/>
        <v>0.007020728114478113</v>
      </c>
    </row>
    <row r="58" spans="1:10" ht="12">
      <c r="A58" s="12">
        <v>2</v>
      </c>
      <c r="B58" s="314" t="s">
        <v>66</v>
      </c>
      <c r="C58" s="36">
        <f t="shared" si="1"/>
        <v>0.03012731481481482</v>
      </c>
      <c r="D58" s="10">
        <f t="shared" si="2"/>
        <v>53</v>
      </c>
      <c r="E58" s="17">
        <v>7</v>
      </c>
      <c r="F58" s="12">
        <v>56</v>
      </c>
      <c r="G58" s="315" t="s">
        <v>31</v>
      </c>
      <c r="H58" s="327">
        <v>0.03096064814814815</v>
      </c>
      <c r="I58" s="216">
        <v>49</v>
      </c>
      <c r="J58" s="217">
        <f t="shared" si="4"/>
        <v>0.007036510942760942</v>
      </c>
    </row>
    <row r="59" spans="1:10" ht="12">
      <c r="A59" s="12">
        <v>3</v>
      </c>
      <c r="B59" s="315" t="s">
        <v>31</v>
      </c>
      <c r="C59" s="36">
        <f t="shared" si="1"/>
        <v>0.03096064814814815</v>
      </c>
      <c r="D59" s="10">
        <f t="shared" si="2"/>
        <v>49</v>
      </c>
      <c r="E59" s="17">
        <v>7</v>
      </c>
      <c r="F59" s="12">
        <v>57</v>
      </c>
      <c r="G59" s="315" t="s">
        <v>116</v>
      </c>
      <c r="H59" s="327">
        <v>0.03141203703703704</v>
      </c>
      <c r="I59" s="216">
        <v>48</v>
      </c>
      <c r="J59" s="217">
        <f t="shared" si="4"/>
        <v>0.007139099326599326</v>
      </c>
    </row>
    <row r="60" spans="1:10" ht="12">
      <c r="A60" s="12">
        <v>4</v>
      </c>
      <c r="B60" s="315" t="s">
        <v>116</v>
      </c>
      <c r="C60" s="36">
        <f t="shared" si="1"/>
        <v>0.03141203703703704</v>
      </c>
      <c r="D60" s="10">
        <f t="shared" si="2"/>
        <v>48</v>
      </c>
      <c r="E60" s="17">
        <v>7</v>
      </c>
      <c r="F60" s="12">
        <v>58</v>
      </c>
      <c r="G60" s="315" t="s">
        <v>101</v>
      </c>
      <c r="H60" s="327">
        <v>0.03171296296296296</v>
      </c>
      <c r="I60" s="216">
        <v>47</v>
      </c>
      <c r="J60" s="217">
        <f t="shared" si="4"/>
        <v>0.007207491582491581</v>
      </c>
    </row>
    <row r="61" spans="1:10" ht="12">
      <c r="A61" s="12">
        <v>5</v>
      </c>
      <c r="B61" s="315" t="s">
        <v>101</v>
      </c>
      <c r="C61" s="36">
        <f t="shared" si="1"/>
        <v>0.03171296296296296</v>
      </c>
      <c r="D61" s="10">
        <f t="shared" si="2"/>
        <v>47</v>
      </c>
      <c r="E61" s="46">
        <v>7</v>
      </c>
      <c r="F61" s="12">
        <v>59</v>
      </c>
      <c r="G61" s="315" t="s">
        <v>34</v>
      </c>
      <c r="H61" s="327">
        <v>0.03210648148148148</v>
      </c>
      <c r="I61" s="216">
        <v>46</v>
      </c>
      <c r="J61" s="217">
        <f t="shared" si="4"/>
        <v>0.007296927609427608</v>
      </c>
    </row>
    <row r="62" spans="1:10" ht="12">
      <c r="A62" s="12">
        <v>6</v>
      </c>
      <c r="B62" s="315" t="s">
        <v>27</v>
      </c>
      <c r="C62" s="36">
        <f t="shared" si="1"/>
        <v>0.03350694444444444</v>
      </c>
      <c r="D62" s="10">
        <f t="shared" si="2"/>
        <v>42</v>
      </c>
      <c r="E62" s="46">
        <v>7</v>
      </c>
      <c r="F62" s="12">
        <v>60</v>
      </c>
      <c r="G62" s="315" t="s">
        <v>126</v>
      </c>
      <c r="H62" s="327">
        <v>0.03239583333333333</v>
      </c>
      <c r="I62" s="216">
        <v>45</v>
      </c>
      <c r="J62" s="217">
        <f t="shared" si="4"/>
        <v>0.007362689393939393</v>
      </c>
    </row>
    <row r="63" spans="1:10" ht="12">
      <c r="A63" s="6">
        <v>7</v>
      </c>
      <c r="B63" s="321" t="s">
        <v>41</v>
      </c>
      <c r="C63" s="37">
        <f t="shared" si="1"/>
        <v>0.03387731481481481</v>
      </c>
      <c r="D63" s="55">
        <f t="shared" si="2"/>
        <v>41</v>
      </c>
      <c r="E63" s="46">
        <v>7</v>
      </c>
      <c r="F63" s="12">
        <v>61</v>
      </c>
      <c r="G63" s="315" t="s">
        <v>30</v>
      </c>
      <c r="H63" s="327">
        <v>0.03273148148148148</v>
      </c>
      <c r="I63" s="216">
        <v>44</v>
      </c>
      <c r="J63" s="217">
        <f t="shared" si="4"/>
        <v>0.007438973063973063</v>
      </c>
    </row>
    <row r="64" spans="1:10" ht="12">
      <c r="A64" s="12">
        <v>1</v>
      </c>
      <c r="B64" s="315" t="s">
        <v>32</v>
      </c>
      <c r="C64" s="36">
        <f t="shared" si="1"/>
        <v>0.03391203703703704</v>
      </c>
      <c r="D64" s="10">
        <f t="shared" si="2"/>
        <v>39</v>
      </c>
      <c r="E64" s="57">
        <v>8</v>
      </c>
      <c r="F64" s="12">
        <v>62</v>
      </c>
      <c r="G64" s="315" t="s">
        <v>18</v>
      </c>
      <c r="H64" s="327">
        <v>0.03274305555555555</v>
      </c>
      <c r="I64" s="216">
        <v>43</v>
      </c>
      <c r="J64" s="217">
        <f t="shared" si="4"/>
        <v>0.007441603535353534</v>
      </c>
    </row>
    <row r="65" spans="1:10" ht="12">
      <c r="A65" s="12">
        <v>2</v>
      </c>
      <c r="B65" s="315" t="s">
        <v>102</v>
      </c>
      <c r="C65" s="36">
        <f t="shared" si="1"/>
        <v>0.03490740740740741</v>
      </c>
      <c r="D65" s="10">
        <f t="shared" si="2"/>
        <v>38</v>
      </c>
      <c r="E65" s="17">
        <v>8</v>
      </c>
      <c r="F65" s="12">
        <v>63</v>
      </c>
      <c r="G65" s="315" t="s">
        <v>27</v>
      </c>
      <c r="H65" s="327">
        <v>0.03350694444444444</v>
      </c>
      <c r="I65" s="216">
        <v>42</v>
      </c>
      <c r="J65" s="217">
        <f t="shared" si="4"/>
        <v>0.007615214646464645</v>
      </c>
    </row>
    <row r="66" spans="1:10" ht="12">
      <c r="A66" s="2">
        <v>3</v>
      </c>
      <c r="B66" s="26" t="s">
        <v>175</v>
      </c>
      <c r="C66" s="36">
        <f t="shared" si="1"/>
        <v>0.03506944444444444</v>
      </c>
      <c r="D66" s="10">
        <f t="shared" si="2"/>
        <v>37</v>
      </c>
      <c r="E66" s="17">
        <v>8</v>
      </c>
      <c r="F66" s="12">
        <v>64</v>
      </c>
      <c r="G66" s="315" t="s">
        <v>41</v>
      </c>
      <c r="H66" s="327">
        <v>0.03387731481481481</v>
      </c>
      <c r="I66" s="216">
        <v>41</v>
      </c>
      <c r="J66" s="217">
        <f t="shared" si="4"/>
        <v>0.007699389730639729</v>
      </c>
    </row>
    <row r="67" spans="1:10" ht="12">
      <c r="A67" s="6">
        <v>4</v>
      </c>
      <c r="B67" s="321" t="s">
        <v>56</v>
      </c>
      <c r="C67" s="37">
        <f>VLOOKUP($B67,$G$2:$I$72,2,FALSE)</f>
        <v>0.03663194444444445</v>
      </c>
      <c r="D67" s="55">
        <f>VLOOKUP($B67,$G$2:$I$72,3,FALSE)</f>
        <v>36</v>
      </c>
      <c r="E67" s="18">
        <v>8</v>
      </c>
      <c r="F67" s="12">
        <v>65</v>
      </c>
      <c r="G67" s="315" t="s">
        <v>87</v>
      </c>
      <c r="H67" s="327">
        <v>0.03388888888888889</v>
      </c>
      <c r="I67" s="216">
        <v>40</v>
      </c>
      <c r="J67" s="217">
        <f t="shared" si="4"/>
        <v>0.007702020202020202</v>
      </c>
    </row>
    <row r="68" spans="6:10" ht="12">
      <c r="F68" s="12">
        <v>66</v>
      </c>
      <c r="G68" s="315" t="s">
        <v>32</v>
      </c>
      <c r="H68" s="327">
        <v>0.03391203703703704</v>
      </c>
      <c r="I68" s="216">
        <v>39</v>
      </c>
      <c r="J68" s="217">
        <f t="shared" si="4"/>
        <v>0.007707281144781144</v>
      </c>
    </row>
    <row r="69" spans="6:10" ht="12">
      <c r="F69" s="12">
        <v>67</v>
      </c>
      <c r="G69" s="315" t="s">
        <v>102</v>
      </c>
      <c r="H69" s="327">
        <v>0.03490740740740741</v>
      </c>
      <c r="I69" s="216">
        <v>38</v>
      </c>
      <c r="J69" s="217">
        <f t="shared" si="4"/>
        <v>0.007933501683501683</v>
      </c>
    </row>
    <row r="70" spans="6:10" ht="12">
      <c r="F70" s="12">
        <v>68</v>
      </c>
      <c r="G70" s="315" t="s">
        <v>175</v>
      </c>
      <c r="H70" s="327">
        <v>0.03506944444444444</v>
      </c>
      <c r="I70" s="216">
        <v>37</v>
      </c>
      <c r="J70" s="217">
        <f t="shared" si="4"/>
        <v>0.00797032828282828</v>
      </c>
    </row>
    <row r="71" spans="6:10" ht="12">
      <c r="F71" s="12">
        <v>69</v>
      </c>
      <c r="G71" s="315" t="s">
        <v>56</v>
      </c>
      <c r="H71" s="327">
        <v>0.03663194444444445</v>
      </c>
      <c r="I71" s="216">
        <v>36</v>
      </c>
      <c r="J71" s="217">
        <f t="shared" si="4"/>
        <v>0.00832544191919192</v>
      </c>
    </row>
    <row r="72" spans="6:10" ht="12">
      <c r="F72" s="12"/>
      <c r="G72" s="316" t="s">
        <v>181</v>
      </c>
      <c r="H72" s="328" t="s">
        <v>182</v>
      </c>
      <c r="I72" s="133"/>
      <c r="J72" s="129"/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8"/>
  <sheetViews>
    <sheetView showGridLines="0" zoomScalePageLayoutView="0" workbookViewId="0" topLeftCell="A28">
      <selection activeCell="G14" sqref="G14"/>
    </sheetView>
  </sheetViews>
  <sheetFormatPr defaultColWidth="13.57421875" defaultRowHeight="10.5" customHeight="1"/>
  <cols>
    <col min="1" max="1" width="4.421875" style="2" customWidth="1"/>
    <col min="2" max="2" width="20.8515625" style="1" bestFit="1" customWidth="1"/>
    <col min="3" max="3" width="7.8515625" style="22" customWidth="1"/>
    <col min="4" max="4" width="6.140625" style="2" bestFit="1" customWidth="1"/>
    <col min="5" max="5" width="4.421875" style="3" bestFit="1" customWidth="1"/>
    <col min="6" max="6" width="4.140625" style="2" bestFit="1" customWidth="1"/>
    <col min="7" max="7" width="16.8515625" style="341" customWidth="1"/>
    <col min="8" max="8" width="7.8515625" style="92" bestFit="1" customWidth="1"/>
    <col min="9" max="9" width="5.8515625" style="2" bestFit="1" customWidth="1"/>
    <col min="10" max="10" width="7.421875" style="145" customWidth="1"/>
    <col min="11" max="11" width="5.7109375" style="28" customWidth="1"/>
    <col min="12" max="16384" width="13.57421875" style="1" customWidth="1"/>
  </cols>
  <sheetData>
    <row r="1" spans="1:11" s="4" customFormat="1" ht="18.75" customHeight="1">
      <c r="A1" s="352" t="s">
        <v>188</v>
      </c>
      <c r="B1" s="349"/>
      <c r="C1" s="349"/>
      <c r="D1" s="349"/>
      <c r="E1" s="349"/>
      <c r="F1" s="349"/>
      <c r="G1" s="349"/>
      <c r="H1" s="349"/>
      <c r="I1" s="349"/>
      <c r="J1" s="208">
        <v>4</v>
      </c>
      <c r="K1" s="4" t="s">
        <v>13</v>
      </c>
    </row>
    <row r="2" spans="1:11" s="2" customFormat="1" ht="12.75" customHeight="1">
      <c r="A2" s="19" t="s">
        <v>5</v>
      </c>
      <c r="B2" s="19" t="s">
        <v>7</v>
      </c>
      <c r="C2" s="8" t="s">
        <v>0</v>
      </c>
      <c r="D2" s="7" t="s">
        <v>1</v>
      </c>
      <c r="E2" s="9" t="s">
        <v>19</v>
      </c>
      <c r="F2" s="311" t="s">
        <v>5</v>
      </c>
      <c r="G2" s="312" t="s">
        <v>6</v>
      </c>
      <c r="H2" s="324" t="s">
        <v>0</v>
      </c>
      <c r="I2" s="311" t="s">
        <v>1</v>
      </c>
      <c r="J2" s="332" t="s">
        <v>12</v>
      </c>
      <c r="K2" s="32"/>
    </row>
    <row r="3" spans="1:11" ht="12.75" customHeight="1">
      <c r="A3" s="21">
        <v>1</v>
      </c>
      <c r="B3" s="333" t="s">
        <v>96</v>
      </c>
      <c r="C3" s="48">
        <f>VLOOKUP($B3,$G$2:$H$69,2,FALSE)</f>
        <v>0.017118055555555556</v>
      </c>
      <c r="D3" s="13">
        <f>VLOOKUP($B3,$G$2:$I$69,3,FALSE)</f>
        <v>100</v>
      </c>
      <c r="E3" s="20">
        <v>1</v>
      </c>
      <c r="F3" s="11">
        <v>1</v>
      </c>
      <c r="G3" s="333" t="s">
        <v>96</v>
      </c>
      <c r="H3" s="329">
        <v>0.017118055555555556</v>
      </c>
      <c r="I3" s="60">
        <v>100</v>
      </c>
      <c r="J3" s="214">
        <f aca="true" t="shared" si="0" ref="J3:J34">H3/J$1</f>
        <v>0.004279513888888889</v>
      </c>
      <c r="K3" s="33"/>
    </row>
    <row r="4" spans="1:11" ht="12.75" customHeight="1">
      <c r="A4" s="15">
        <v>2</v>
      </c>
      <c r="B4" s="334" t="s">
        <v>23</v>
      </c>
      <c r="C4" s="49">
        <f aca="true" t="shared" si="1" ref="C4:C66">VLOOKUP($B4,$G$2:$H$69,2,FALSE)</f>
        <v>0.01761574074074074</v>
      </c>
      <c r="D4" s="10">
        <f aca="true" t="shared" si="2" ref="D4:D66">VLOOKUP($B4,$G$2:$I$69,3,FALSE)</f>
        <v>99</v>
      </c>
      <c r="E4" s="16">
        <v>1</v>
      </c>
      <c r="F4" s="12">
        <v>2</v>
      </c>
      <c r="G4" s="335" t="s">
        <v>23</v>
      </c>
      <c r="H4" s="330">
        <v>0.01761574074074074</v>
      </c>
      <c r="I4" s="61">
        <v>99</v>
      </c>
      <c r="J4" s="217">
        <f t="shared" si="0"/>
        <v>0.004403935185185185</v>
      </c>
      <c r="K4" s="33"/>
    </row>
    <row r="5" spans="1:11" ht="12.75" customHeight="1">
      <c r="A5" s="15">
        <v>3</v>
      </c>
      <c r="B5" s="335" t="s">
        <v>35</v>
      </c>
      <c r="C5" s="49">
        <f t="shared" si="1"/>
        <v>0.0178125</v>
      </c>
      <c r="D5" s="10">
        <f t="shared" si="2"/>
        <v>98</v>
      </c>
      <c r="E5" s="16">
        <v>1</v>
      </c>
      <c r="F5" s="12">
        <v>3</v>
      </c>
      <c r="G5" s="335" t="s">
        <v>35</v>
      </c>
      <c r="H5" s="330">
        <v>0.0178125</v>
      </c>
      <c r="I5" s="61">
        <v>98</v>
      </c>
      <c r="J5" s="217">
        <f t="shared" si="0"/>
        <v>0.004453125</v>
      </c>
      <c r="K5" s="33"/>
    </row>
    <row r="6" spans="1:11" ht="12.75" customHeight="1">
      <c r="A6" s="21">
        <v>1</v>
      </c>
      <c r="B6" s="339" t="s">
        <v>124</v>
      </c>
      <c r="C6" s="48">
        <f t="shared" si="1"/>
        <v>0.017858796296296296</v>
      </c>
      <c r="D6" s="13">
        <f t="shared" si="2"/>
        <v>97</v>
      </c>
      <c r="E6" s="20">
        <v>2</v>
      </c>
      <c r="F6" s="12">
        <v>4</v>
      </c>
      <c r="G6" s="335" t="s">
        <v>124</v>
      </c>
      <c r="H6" s="330">
        <v>0.017858796296296296</v>
      </c>
      <c r="I6" s="61">
        <v>97</v>
      </c>
      <c r="J6" s="217">
        <f t="shared" si="0"/>
        <v>0.004464699074074074</v>
      </c>
      <c r="K6" s="33"/>
    </row>
    <row r="7" spans="1:11" ht="12.75" customHeight="1">
      <c r="A7" s="15">
        <v>2</v>
      </c>
      <c r="B7" s="335" t="s">
        <v>164</v>
      </c>
      <c r="C7" s="49">
        <f t="shared" si="1"/>
        <v>0.018483796296296297</v>
      </c>
      <c r="D7" s="10">
        <f t="shared" si="2"/>
        <v>95</v>
      </c>
      <c r="E7" s="16">
        <v>2</v>
      </c>
      <c r="F7" s="12">
        <v>5</v>
      </c>
      <c r="G7" s="335" t="s">
        <v>108</v>
      </c>
      <c r="H7" s="330">
        <v>0.017870370370370373</v>
      </c>
      <c r="I7" s="61">
        <v>96</v>
      </c>
      <c r="J7" s="217">
        <f t="shared" si="0"/>
        <v>0.004467592592592593</v>
      </c>
      <c r="K7" s="33"/>
    </row>
    <row r="8" spans="1:11" ht="12.75" customHeight="1">
      <c r="A8" s="15">
        <v>3</v>
      </c>
      <c r="B8" s="335" t="s">
        <v>90</v>
      </c>
      <c r="C8" s="49">
        <f t="shared" si="1"/>
        <v>0.01884259259259259</v>
      </c>
      <c r="D8" s="10">
        <f t="shared" si="2"/>
        <v>91</v>
      </c>
      <c r="E8" s="16">
        <v>2</v>
      </c>
      <c r="F8" s="12">
        <v>6</v>
      </c>
      <c r="G8" s="335" t="s">
        <v>164</v>
      </c>
      <c r="H8" s="330">
        <v>0.018483796296296297</v>
      </c>
      <c r="I8" s="61">
        <v>95</v>
      </c>
      <c r="J8" s="217">
        <f t="shared" si="0"/>
        <v>0.004620949074074074</v>
      </c>
      <c r="K8" s="33"/>
    </row>
    <row r="9" spans="1:11" ht="12.75" customHeight="1">
      <c r="A9" s="6">
        <v>4</v>
      </c>
      <c r="B9" s="338" t="s">
        <v>62</v>
      </c>
      <c r="C9" s="52">
        <f t="shared" si="1"/>
        <v>0.019675925925925927</v>
      </c>
      <c r="D9" s="55">
        <f t="shared" si="2"/>
        <v>90</v>
      </c>
      <c r="E9" s="56">
        <v>2</v>
      </c>
      <c r="F9" s="12">
        <v>7</v>
      </c>
      <c r="G9" s="335" t="s">
        <v>74</v>
      </c>
      <c r="H9" s="330">
        <v>0.018622685185185183</v>
      </c>
      <c r="I9" s="61">
        <v>94</v>
      </c>
      <c r="J9" s="217">
        <f t="shared" si="0"/>
        <v>0.004655671296296296</v>
      </c>
      <c r="K9" s="33"/>
    </row>
    <row r="10" spans="1:11" ht="12.75" customHeight="1">
      <c r="A10" s="12">
        <v>1</v>
      </c>
      <c r="B10" s="335" t="s">
        <v>108</v>
      </c>
      <c r="C10" s="49">
        <f t="shared" si="1"/>
        <v>0.017870370370370373</v>
      </c>
      <c r="D10" s="10">
        <f t="shared" si="2"/>
        <v>96</v>
      </c>
      <c r="E10" s="16">
        <v>3</v>
      </c>
      <c r="F10" s="12">
        <v>8</v>
      </c>
      <c r="G10" s="335" t="s">
        <v>150</v>
      </c>
      <c r="H10" s="330">
        <v>0.018703703703703705</v>
      </c>
      <c r="I10" s="61">
        <v>93</v>
      </c>
      <c r="J10" s="217">
        <f t="shared" si="0"/>
        <v>0.004675925925925926</v>
      </c>
      <c r="K10" s="33"/>
    </row>
    <row r="11" spans="1:11" ht="12.75" customHeight="1">
      <c r="A11" s="12">
        <v>2</v>
      </c>
      <c r="B11" s="335" t="s">
        <v>74</v>
      </c>
      <c r="C11" s="49">
        <f t="shared" si="1"/>
        <v>0.018622685185185183</v>
      </c>
      <c r="D11" s="10">
        <f t="shared" si="2"/>
        <v>94</v>
      </c>
      <c r="E11" s="16">
        <v>3</v>
      </c>
      <c r="F11" s="12">
        <v>9</v>
      </c>
      <c r="G11" s="335" t="s">
        <v>135</v>
      </c>
      <c r="H11" s="330">
        <v>0.01877314814814815</v>
      </c>
      <c r="I11" s="61">
        <v>92</v>
      </c>
      <c r="J11" s="217">
        <f t="shared" si="0"/>
        <v>0.0046932870370370375</v>
      </c>
      <c r="K11" s="33"/>
    </row>
    <row r="12" spans="1:11" ht="12.75" customHeight="1">
      <c r="A12" s="12">
        <v>3</v>
      </c>
      <c r="B12" s="335" t="s">
        <v>150</v>
      </c>
      <c r="C12" s="49">
        <f t="shared" si="1"/>
        <v>0.018703703703703705</v>
      </c>
      <c r="D12" s="10">
        <f t="shared" si="2"/>
        <v>93</v>
      </c>
      <c r="E12" s="16">
        <v>3</v>
      </c>
      <c r="F12" s="12">
        <v>10</v>
      </c>
      <c r="G12" s="335" t="s">
        <v>90</v>
      </c>
      <c r="H12" s="330">
        <v>0.01884259259259259</v>
      </c>
      <c r="I12" s="61">
        <v>91</v>
      </c>
      <c r="J12" s="217">
        <f t="shared" si="0"/>
        <v>0.004710648148148148</v>
      </c>
      <c r="K12" s="33"/>
    </row>
    <row r="13" spans="1:11" ht="12.75" customHeight="1">
      <c r="A13" s="12">
        <v>4</v>
      </c>
      <c r="B13" s="335" t="s">
        <v>135</v>
      </c>
      <c r="C13" s="49">
        <f t="shared" si="1"/>
        <v>0.01877314814814815</v>
      </c>
      <c r="D13" s="10">
        <f t="shared" si="2"/>
        <v>92</v>
      </c>
      <c r="E13" s="16">
        <v>3</v>
      </c>
      <c r="F13" s="12">
        <v>11</v>
      </c>
      <c r="G13" s="335" t="s">
        <v>62</v>
      </c>
      <c r="H13" s="330">
        <v>0.019675925925925927</v>
      </c>
      <c r="I13" s="61">
        <v>90</v>
      </c>
      <c r="J13" s="217">
        <f t="shared" si="0"/>
        <v>0.004918981481481482</v>
      </c>
      <c r="K13" s="33"/>
    </row>
    <row r="14" spans="1:11" ht="12.75" customHeight="1">
      <c r="A14" s="12">
        <v>5</v>
      </c>
      <c r="B14" s="337" t="s">
        <v>176</v>
      </c>
      <c r="C14" s="49">
        <f t="shared" si="1"/>
        <v>0.02048611111111111</v>
      </c>
      <c r="D14" s="10">
        <f t="shared" si="2"/>
        <v>89</v>
      </c>
      <c r="E14" s="16">
        <v>3</v>
      </c>
      <c r="F14" s="12">
        <v>12</v>
      </c>
      <c r="G14" s="336" t="s">
        <v>176</v>
      </c>
      <c r="H14" s="121">
        <v>0.02048611111111111</v>
      </c>
      <c r="I14" s="61">
        <v>89</v>
      </c>
      <c r="J14" s="217">
        <f t="shared" si="0"/>
        <v>0.005121527777777778</v>
      </c>
      <c r="K14" s="215"/>
    </row>
    <row r="15" spans="1:11" ht="12.75" customHeight="1">
      <c r="A15" s="12">
        <v>6</v>
      </c>
      <c r="B15" s="334" t="s">
        <v>73</v>
      </c>
      <c r="C15" s="49">
        <f t="shared" si="1"/>
        <v>0.022303240740740738</v>
      </c>
      <c r="D15" s="10">
        <f t="shared" si="2"/>
        <v>76</v>
      </c>
      <c r="E15" s="16">
        <v>3</v>
      </c>
      <c r="F15" s="12">
        <v>13</v>
      </c>
      <c r="G15" s="335" t="s">
        <v>24</v>
      </c>
      <c r="H15" s="330">
        <v>0.020648148148148148</v>
      </c>
      <c r="I15" s="61">
        <v>88</v>
      </c>
      <c r="J15" s="217">
        <f t="shared" si="0"/>
        <v>0.005162037037037037</v>
      </c>
      <c r="K15" s="33"/>
    </row>
    <row r="16" spans="1:11" ht="12.75" customHeight="1">
      <c r="A16" s="12">
        <v>7</v>
      </c>
      <c r="B16" s="334" t="s">
        <v>79</v>
      </c>
      <c r="C16" s="49">
        <f t="shared" si="1"/>
        <v>0.02309027777777778</v>
      </c>
      <c r="D16" s="10">
        <f t="shared" si="2"/>
        <v>74</v>
      </c>
      <c r="E16" s="16">
        <v>3</v>
      </c>
      <c r="F16" s="12">
        <v>14</v>
      </c>
      <c r="G16" s="335" t="s">
        <v>185</v>
      </c>
      <c r="H16" s="330">
        <v>0.020694444444444446</v>
      </c>
      <c r="I16" s="61">
        <v>87</v>
      </c>
      <c r="J16" s="217">
        <f t="shared" si="0"/>
        <v>0.0051736111111111115</v>
      </c>
      <c r="K16" s="33"/>
    </row>
    <row r="17" spans="1:11" ht="12.75" customHeight="1">
      <c r="A17" s="11">
        <v>1</v>
      </c>
      <c r="B17" s="333" t="s">
        <v>24</v>
      </c>
      <c r="C17" s="48">
        <f t="shared" si="1"/>
        <v>0.020648148148148148</v>
      </c>
      <c r="D17" s="13">
        <f t="shared" si="2"/>
        <v>88</v>
      </c>
      <c r="E17" s="20">
        <v>4</v>
      </c>
      <c r="F17" s="12">
        <v>15</v>
      </c>
      <c r="G17" s="335" t="s">
        <v>25</v>
      </c>
      <c r="H17" s="330">
        <v>0.021030092592592597</v>
      </c>
      <c r="I17" s="61">
        <v>86</v>
      </c>
      <c r="J17" s="217">
        <f t="shared" si="0"/>
        <v>0.005257523148148149</v>
      </c>
      <c r="K17" s="33"/>
    </row>
    <row r="18" spans="1:11" ht="12.75" customHeight="1">
      <c r="A18" s="12">
        <v>2</v>
      </c>
      <c r="B18" s="334" t="s">
        <v>185</v>
      </c>
      <c r="C18" s="49">
        <f t="shared" si="1"/>
        <v>0.020694444444444446</v>
      </c>
      <c r="D18" s="10">
        <f t="shared" si="2"/>
        <v>87</v>
      </c>
      <c r="E18" s="16">
        <v>4</v>
      </c>
      <c r="F18" s="12">
        <v>16</v>
      </c>
      <c r="G18" s="335" t="s">
        <v>68</v>
      </c>
      <c r="H18" s="330">
        <v>0.021145833333333332</v>
      </c>
      <c r="I18" s="61">
        <v>85</v>
      </c>
      <c r="J18" s="217">
        <f t="shared" si="0"/>
        <v>0.005286458333333333</v>
      </c>
      <c r="K18" s="33"/>
    </row>
    <row r="19" spans="1:11" ht="12.75" customHeight="1">
      <c r="A19" s="12">
        <v>3</v>
      </c>
      <c r="B19" s="335" t="s">
        <v>25</v>
      </c>
      <c r="C19" s="49">
        <f t="shared" si="1"/>
        <v>0.021030092592592597</v>
      </c>
      <c r="D19" s="10">
        <f t="shared" si="2"/>
        <v>86</v>
      </c>
      <c r="E19" s="17">
        <v>4</v>
      </c>
      <c r="F19" s="12">
        <v>17</v>
      </c>
      <c r="G19" s="335" t="s">
        <v>43</v>
      </c>
      <c r="H19" s="330">
        <v>0.02119212962962963</v>
      </c>
      <c r="I19" s="61">
        <v>84</v>
      </c>
      <c r="J19" s="217">
        <f t="shared" si="0"/>
        <v>0.0052980324074074076</v>
      </c>
      <c r="K19" s="33"/>
    </row>
    <row r="20" spans="1:11" ht="12.75" customHeight="1">
      <c r="A20" s="12">
        <v>4</v>
      </c>
      <c r="B20" s="335" t="s">
        <v>68</v>
      </c>
      <c r="C20" s="49">
        <f t="shared" si="1"/>
        <v>0.021145833333333332</v>
      </c>
      <c r="D20" s="10">
        <f t="shared" si="2"/>
        <v>85</v>
      </c>
      <c r="E20" s="17">
        <v>4</v>
      </c>
      <c r="F20" s="12">
        <v>18</v>
      </c>
      <c r="G20" s="334" t="s">
        <v>95</v>
      </c>
      <c r="H20" s="330">
        <v>0.021203703703703707</v>
      </c>
      <c r="I20" s="61">
        <v>83</v>
      </c>
      <c r="J20" s="217">
        <f t="shared" si="0"/>
        <v>0.005300925925925927</v>
      </c>
      <c r="K20" s="33"/>
    </row>
    <row r="21" spans="1:11" ht="12.75" customHeight="1">
      <c r="A21" s="12">
        <v>5</v>
      </c>
      <c r="B21" s="335" t="s">
        <v>43</v>
      </c>
      <c r="C21" s="49">
        <f t="shared" si="1"/>
        <v>0.02119212962962963</v>
      </c>
      <c r="D21" s="10">
        <f t="shared" si="2"/>
        <v>84</v>
      </c>
      <c r="E21" s="17">
        <v>4</v>
      </c>
      <c r="F21" s="12">
        <v>19</v>
      </c>
      <c r="G21" s="335" t="s">
        <v>86</v>
      </c>
      <c r="H21" s="330">
        <v>0.021666666666666667</v>
      </c>
      <c r="I21" s="61">
        <v>82</v>
      </c>
      <c r="J21" s="217">
        <f t="shared" si="0"/>
        <v>0.005416666666666667</v>
      </c>
      <c r="K21" s="33"/>
    </row>
    <row r="22" spans="1:11" ht="12.75" customHeight="1">
      <c r="A22" s="12">
        <v>6</v>
      </c>
      <c r="B22" s="334" t="s">
        <v>95</v>
      </c>
      <c r="C22" s="49">
        <f t="shared" si="1"/>
        <v>0.021203703703703707</v>
      </c>
      <c r="D22" s="10">
        <f t="shared" si="2"/>
        <v>83</v>
      </c>
      <c r="E22" s="17">
        <v>4</v>
      </c>
      <c r="F22" s="12">
        <v>20</v>
      </c>
      <c r="G22" s="334" t="s">
        <v>65</v>
      </c>
      <c r="H22" s="330">
        <v>0.02171296296296296</v>
      </c>
      <c r="I22" s="61">
        <v>81</v>
      </c>
      <c r="J22" s="217">
        <f t="shared" si="0"/>
        <v>0.00542824074074074</v>
      </c>
      <c r="K22" s="33"/>
    </row>
    <row r="23" spans="1:11" ht="12.75" customHeight="1">
      <c r="A23" s="12">
        <v>7</v>
      </c>
      <c r="B23" s="335" t="s">
        <v>86</v>
      </c>
      <c r="C23" s="49">
        <f t="shared" si="1"/>
        <v>0.021666666666666667</v>
      </c>
      <c r="D23" s="10">
        <f t="shared" si="2"/>
        <v>82</v>
      </c>
      <c r="E23" s="17">
        <v>4</v>
      </c>
      <c r="F23" s="12">
        <v>21</v>
      </c>
      <c r="G23" s="335" t="s">
        <v>88</v>
      </c>
      <c r="H23" s="330">
        <v>0.021956018518518517</v>
      </c>
      <c r="I23" s="61">
        <v>80</v>
      </c>
      <c r="J23" s="217">
        <f t="shared" si="0"/>
        <v>0.005489004629629629</v>
      </c>
      <c r="K23" s="33"/>
    </row>
    <row r="24" spans="1:11" ht="12.75" customHeight="1">
      <c r="A24" s="6">
        <v>8</v>
      </c>
      <c r="B24" s="338" t="s">
        <v>87</v>
      </c>
      <c r="C24" s="52">
        <f t="shared" si="1"/>
        <v>0.023541666666666666</v>
      </c>
      <c r="D24" s="55">
        <f t="shared" si="2"/>
        <v>69</v>
      </c>
      <c r="E24" s="18">
        <v>4</v>
      </c>
      <c r="F24" s="12">
        <v>22</v>
      </c>
      <c r="G24" s="335" t="s">
        <v>170</v>
      </c>
      <c r="H24" s="330">
        <v>0.02224537037037037</v>
      </c>
      <c r="I24" s="61">
        <v>79</v>
      </c>
      <c r="J24" s="217">
        <f t="shared" si="0"/>
        <v>0.0055613425925925926</v>
      </c>
      <c r="K24" s="33"/>
    </row>
    <row r="25" spans="1:11" ht="12.75" customHeight="1">
      <c r="A25" s="12">
        <v>1</v>
      </c>
      <c r="B25" s="334" t="s">
        <v>65</v>
      </c>
      <c r="C25" s="49">
        <f t="shared" si="1"/>
        <v>0.02171296296296296</v>
      </c>
      <c r="D25" s="10">
        <f t="shared" si="2"/>
        <v>81</v>
      </c>
      <c r="E25" s="17">
        <v>5</v>
      </c>
      <c r="F25" s="12">
        <v>23</v>
      </c>
      <c r="G25" s="335" t="s">
        <v>16</v>
      </c>
      <c r="H25" s="330">
        <v>0.02225694444444444</v>
      </c>
      <c r="I25" s="61">
        <v>78</v>
      </c>
      <c r="J25" s="217">
        <f t="shared" si="0"/>
        <v>0.00556423611111111</v>
      </c>
      <c r="K25" s="33"/>
    </row>
    <row r="26" spans="1:11" ht="12.75" customHeight="1">
      <c r="A26" s="12">
        <v>2</v>
      </c>
      <c r="B26" s="335" t="s">
        <v>170</v>
      </c>
      <c r="C26" s="49">
        <f t="shared" si="1"/>
        <v>0.02224537037037037</v>
      </c>
      <c r="D26" s="10">
        <f t="shared" si="2"/>
        <v>79</v>
      </c>
      <c r="E26" s="17">
        <v>5</v>
      </c>
      <c r="F26" s="12">
        <v>24</v>
      </c>
      <c r="G26" s="335" t="s">
        <v>29</v>
      </c>
      <c r="H26" s="330">
        <v>0.02228009259259259</v>
      </c>
      <c r="I26" s="61">
        <v>77</v>
      </c>
      <c r="J26" s="217">
        <f t="shared" si="0"/>
        <v>0.005570023148148148</v>
      </c>
      <c r="K26" s="33"/>
    </row>
    <row r="27" spans="1:11" ht="12.75" customHeight="1">
      <c r="A27" s="15">
        <v>3</v>
      </c>
      <c r="B27" s="335" t="s">
        <v>16</v>
      </c>
      <c r="C27" s="49">
        <f t="shared" si="1"/>
        <v>0.02225694444444444</v>
      </c>
      <c r="D27" s="10">
        <f t="shared" si="2"/>
        <v>78</v>
      </c>
      <c r="E27" s="17">
        <v>5</v>
      </c>
      <c r="F27" s="12">
        <v>25</v>
      </c>
      <c r="G27" s="335" t="s">
        <v>73</v>
      </c>
      <c r="H27" s="330">
        <v>0.022303240740740738</v>
      </c>
      <c r="I27" s="61">
        <v>76</v>
      </c>
      <c r="J27" s="217">
        <f t="shared" si="0"/>
        <v>0.0055758101851851845</v>
      </c>
      <c r="K27" s="33"/>
    </row>
    <row r="28" spans="1:11" ht="12.75" customHeight="1">
      <c r="A28" s="15">
        <v>4</v>
      </c>
      <c r="B28" s="335" t="s">
        <v>29</v>
      </c>
      <c r="C28" s="49">
        <f t="shared" si="1"/>
        <v>0.02228009259259259</v>
      </c>
      <c r="D28" s="10">
        <f t="shared" si="2"/>
        <v>77</v>
      </c>
      <c r="E28" s="17">
        <v>5</v>
      </c>
      <c r="F28" s="12">
        <v>26</v>
      </c>
      <c r="G28" s="335" t="s">
        <v>152</v>
      </c>
      <c r="H28" s="330">
        <v>0.022337962962962962</v>
      </c>
      <c r="I28" s="61">
        <v>75</v>
      </c>
      <c r="J28" s="217">
        <f t="shared" si="0"/>
        <v>0.0055844907407407406</v>
      </c>
      <c r="K28" s="33"/>
    </row>
    <row r="29" spans="1:11" ht="12.75" customHeight="1">
      <c r="A29" s="12">
        <v>5</v>
      </c>
      <c r="B29" s="335" t="s">
        <v>152</v>
      </c>
      <c r="C29" s="49">
        <f t="shared" si="1"/>
        <v>0.022337962962962962</v>
      </c>
      <c r="D29" s="10">
        <f t="shared" si="2"/>
        <v>75</v>
      </c>
      <c r="E29" s="17">
        <v>5</v>
      </c>
      <c r="F29" s="12">
        <v>27</v>
      </c>
      <c r="G29" s="335" t="s">
        <v>82</v>
      </c>
      <c r="H29" s="330">
        <v>0.022847222222222224</v>
      </c>
      <c r="I29" s="61" t="s">
        <v>131</v>
      </c>
      <c r="J29" s="217">
        <f t="shared" si="0"/>
        <v>0.005711805555555556</v>
      </c>
      <c r="K29" s="33"/>
    </row>
    <row r="30" spans="1:11" ht="12.75" customHeight="1">
      <c r="A30" s="12">
        <v>6</v>
      </c>
      <c r="B30" s="335" t="s">
        <v>17</v>
      </c>
      <c r="C30" s="49">
        <f t="shared" si="1"/>
        <v>0.023229166666666665</v>
      </c>
      <c r="D30" s="10">
        <f t="shared" si="2"/>
        <v>72</v>
      </c>
      <c r="E30" s="17">
        <v>5</v>
      </c>
      <c r="F30" s="12">
        <v>28</v>
      </c>
      <c r="G30" s="335" t="s">
        <v>79</v>
      </c>
      <c r="H30" s="330">
        <v>0.02309027777777778</v>
      </c>
      <c r="I30" s="61">
        <v>74</v>
      </c>
      <c r="J30" s="217">
        <f t="shared" si="0"/>
        <v>0.005772569444444445</v>
      </c>
      <c r="K30" s="33"/>
    </row>
    <row r="31" spans="1:11" ht="12.75" customHeight="1">
      <c r="A31" s="12">
        <v>7</v>
      </c>
      <c r="B31" s="335" t="s">
        <v>160</v>
      </c>
      <c r="C31" s="49">
        <f t="shared" si="1"/>
        <v>0.02394675925925926</v>
      </c>
      <c r="D31" s="10">
        <f t="shared" si="2"/>
        <v>68</v>
      </c>
      <c r="E31" s="17">
        <v>5</v>
      </c>
      <c r="F31" s="12">
        <v>29</v>
      </c>
      <c r="G31" s="335" t="s">
        <v>34</v>
      </c>
      <c r="H31" s="330">
        <v>0.023136574074074077</v>
      </c>
      <c r="I31" s="61">
        <v>73</v>
      </c>
      <c r="J31" s="217">
        <f t="shared" si="0"/>
        <v>0.005784143518518519</v>
      </c>
      <c r="K31" s="33"/>
    </row>
    <row r="32" spans="1:11" ht="12.75" customHeight="1">
      <c r="A32" s="12">
        <v>8</v>
      </c>
      <c r="B32" s="335" t="s">
        <v>53</v>
      </c>
      <c r="C32" s="49">
        <f t="shared" si="1"/>
        <v>0.02396990740740741</v>
      </c>
      <c r="D32" s="10">
        <f t="shared" si="2"/>
        <v>67</v>
      </c>
      <c r="E32" s="17">
        <v>5</v>
      </c>
      <c r="F32" s="12">
        <v>30</v>
      </c>
      <c r="G32" s="335" t="s">
        <v>17</v>
      </c>
      <c r="H32" s="330">
        <v>0.023229166666666665</v>
      </c>
      <c r="I32" s="61">
        <v>72</v>
      </c>
      <c r="J32" s="217">
        <f t="shared" si="0"/>
        <v>0.005807291666666666</v>
      </c>
      <c r="K32" s="33"/>
    </row>
    <row r="33" spans="1:11" ht="12.75" customHeight="1">
      <c r="A33" s="12">
        <v>9</v>
      </c>
      <c r="B33" s="335" t="s">
        <v>138</v>
      </c>
      <c r="C33" s="49">
        <f t="shared" si="1"/>
        <v>0.025034722222222222</v>
      </c>
      <c r="D33" s="10">
        <f t="shared" si="2"/>
        <v>61</v>
      </c>
      <c r="E33" s="17">
        <v>5</v>
      </c>
      <c r="F33" s="12">
        <v>31</v>
      </c>
      <c r="G33" s="335" t="s">
        <v>114</v>
      </c>
      <c r="H33" s="330">
        <v>0.023298611111111107</v>
      </c>
      <c r="I33" s="61">
        <v>71</v>
      </c>
      <c r="J33" s="217">
        <f t="shared" si="0"/>
        <v>0.005824652777777777</v>
      </c>
      <c r="K33" s="33"/>
    </row>
    <row r="34" spans="1:11" ht="12.75" customHeight="1">
      <c r="A34" s="12">
        <v>10</v>
      </c>
      <c r="B34" s="335" t="s">
        <v>137</v>
      </c>
      <c r="C34" s="49">
        <f t="shared" si="1"/>
        <v>0.027256944444444445</v>
      </c>
      <c r="D34" s="10">
        <f t="shared" si="2"/>
        <v>50</v>
      </c>
      <c r="E34" s="17">
        <v>5</v>
      </c>
      <c r="F34" s="12">
        <v>32</v>
      </c>
      <c r="G34" s="335" t="s">
        <v>107</v>
      </c>
      <c r="H34" s="330">
        <v>0.023298611111111107</v>
      </c>
      <c r="I34" s="61">
        <v>70</v>
      </c>
      <c r="J34" s="217">
        <f t="shared" si="0"/>
        <v>0.005824652777777777</v>
      </c>
      <c r="K34" s="33"/>
    </row>
    <row r="35" spans="1:11" ht="12.75" customHeight="1">
      <c r="A35" s="11">
        <v>1</v>
      </c>
      <c r="B35" s="333" t="s">
        <v>88</v>
      </c>
      <c r="C35" s="48">
        <f t="shared" si="1"/>
        <v>0.021956018518518517</v>
      </c>
      <c r="D35" s="13">
        <f t="shared" si="2"/>
        <v>80</v>
      </c>
      <c r="E35" s="57">
        <v>6</v>
      </c>
      <c r="F35" s="12">
        <v>33</v>
      </c>
      <c r="G35" s="335" t="s">
        <v>87</v>
      </c>
      <c r="H35" s="330">
        <v>0.023541666666666666</v>
      </c>
      <c r="I35" s="61">
        <v>69</v>
      </c>
      <c r="J35" s="217">
        <f aca="true" t="shared" si="3" ref="J35:J49">H35/J$1</f>
        <v>0.005885416666666666</v>
      </c>
      <c r="K35" s="33"/>
    </row>
    <row r="36" spans="1:11" ht="12.75" customHeight="1">
      <c r="A36" s="12">
        <v>2</v>
      </c>
      <c r="B36" s="335" t="s">
        <v>34</v>
      </c>
      <c r="C36" s="49">
        <f t="shared" si="1"/>
        <v>0.023136574074074077</v>
      </c>
      <c r="D36" s="10">
        <f t="shared" si="2"/>
        <v>73</v>
      </c>
      <c r="E36" s="17">
        <v>6</v>
      </c>
      <c r="F36" s="12">
        <v>34</v>
      </c>
      <c r="G36" s="335" t="s">
        <v>160</v>
      </c>
      <c r="H36" s="330">
        <v>0.02394675925925926</v>
      </c>
      <c r="I36" s="61">
        <v>68</v>
      </c>
      <c r="J36" s="217">
        <f t="shared" si="3"/>
        <v>0.005986689814814815</v>
      </c>
      <c r="K36" s="33"/>
    </row>
    <row r="37" spans="1:11" ht="12.75" customHeight="1">
      <c r="A37" s="12">
        <v>3</v>
      </c>
      <c r="B37" s="334" t="s">
        <v>114</v>
      </c>
      <c r="C37" s="49">
        <f t="shared" si="1"/>
        <v>0.023298611111111107</v>
      </c>
      <c r="D37" s="10">
        <f t="shared" si="2"/>
        <v>71</v>
      </c>
      <c r="E37" s="17">
        <v>6</v>
      </c>
      <c r="F37" s="12">
        <v>35</v>
      </c>
      <c r="G37" s="335" t="s">
        <v>53</v>
      </c>
      <c r="H37" s="330">
        <v>0.02396990740740741</v>
      </c>
      <c r="I37" s="61">
        <v>67</v>
      </c>
      <c r="J37" s="217">
        <f t="shared" si="3"/>
        <v>0.005992476851851852</v>
      </c>
      <c r="K37" s="33"/>
    </row>
    <row r="38" spans="1:11" ht="12.75" customHeight="1">
      <c r="A38" s="12">
        <v>4</v>
      </c>
      <c r="B38" s="335" t="s">
        <v>107</v>
      </c>
      <c r="C38" s="49">
        <f t="shared" si="1"/>
        <v>0.023298611111111107</v>
      </c>
      <c r="D38" s="10">
        <f t="shared" si="2"/>
        <v>70</v>
      </c>
      <c r="E38" s="17">
        <v>6</v>
      </c>
      <c r="F38" s="12">
        <v>36</v>
      </c>
      <c r="G38" s="335" t="s">
        <v>83</v>
      </c>
      <c r="H38" s="330">
        <v>0.024016203703703706</v>
      </c>
      <c r="I38" s="61">
        <v>66</v>
      </c>
      <c r="J38" s="217">
        <f t="shared" si="3"/>
        <v>0.006004050925925927</v>
      </c>
      <c r="K38" s="33"/>
    </row>
    <row r="39" spans="1:11" ht="12.75" customHeight="1">
      <c r="A39" s="12">
        <v>5</v>
      </c>
      <c r="B39" s="335" t="s">
        <v>83</v>
      </c>
      <c r="C39" s="49">
        <f t="shared" si="1"/>
        <v>0.024016203703703706</v>
      </c>
      <c r="D39" s="10">
        <f t="shared" si="2"/>
        <v>66</v>
      </c>
      <c r="E39" s="17">
        <v>6</v>
      </c>
      <c r="F39" s="12">
        <v>37</v>
      </c>
      <c r="G39" s="335" t="s">
        <v>63</v>
      </c>
      <c r="H39" s="330">
        <v>0.024270833333333335</v>
      </c>
      <c r="I39" s="61">
        <v>65</v>
      </c>
      <c r="J39" s="217">
        <f t="shared" si="3"/>
        <v>0.006067708333333334</v>
      </c>
      <c r="K39" s="33"/>
    </row>
    <row r="40" spans="1:11" s="2" customFormat="1" ht="12.75" customHeight="1">
      <c r="A40" s="12">
        <v>6</v>
      </c>
      <c r="B40" s="335" t="s">
        <v>63</v>
      </c>
      <c r="C40" s="49">
        <f t="shared" si="1"/>
        <v>0.024270833333333335</v>
      </c>
      <c r="D40" s="10">
        <f t="shared" si="2"/>
        <v>65</v>
      </c>
      <c r="E40" s="17">
        <v>6</v>
      </c>
      <c r="F40" s="12">
        <v>38</v>
      </c>
      <c r="G40" s="335" t="s">
        <v>127</v>
      </c>
      <c r="H40" s="330">
        <v>0.024560185185185185</v>
      </c>
      <c r="I40" s="61">
        <v>64</v>
      </c>
      <c r="J40" s="217">
        <f t="shared" si="3"/>
        <v>0.006140046296296296</v>
      </c>
      <c r="K40" s="28"/>
    </row>
    <row r="41" spans="1:11" s="2" customFormat="1" ht="12.75" customHeight="1">
      <c r="A41" s="12">
        <v>7</v>
      </c>
      <c r="B41" s="335" t="s">
        <v>127</v>
      </c>
      <c r="C41" s="49">
        <f t="shared" si="1"/>
        <v>0.024560185185185185</v>
      </c>
      <c r="D41" s="10">
        <f t="shared" si="2"/>
        <v>64</v>
      </c>
      <c r="E41" s="17">
        <v>6</v>
      </c>
      <c r="F41" s="12">
        <v>39</v>
      </c>
      <c r="G41" s="335" t="s">
        <v>58</v>
      </c>
      <c r="H41" s="330">
        <v>0.02478009259259259</v>
      </c>
      <c r="I41" s="61">
        <v>63</v>
      </c>
      <c r="J41" s="217">
        <f t="shared" si="3"/>
        <v>0.006195023148148147</v>
      </c>
      <c r="K41" s="28"/>
    </row>
    <row r="42" spans="1:11" s="2" customFormat="1" ht="12.75" customHeight="1">
      <c r="A42" s="12">
        <v>8</v>
      </c>
      <c r="B42" s="335" t="s">
        <v>58</v>
      </c>
      <c r="C42" s="49">
        <f t="shared" si="1"/>
        <v>0.02478009259259259</v>
      </c>
      <c r="D42" s="10">
        <f t="shared" si="2"/>
        <v>63</v>
      </c>
      <c r="E42" s="17">
        <v>6</v>
      </c>
      <c r="F42" s="12">
        <v>40</v>
      </c>
      <c r="G42" s="335" t="s">
        <v>76</v>
      </c>
      <c r="H42" s="330">
        <v>0.02479166666666667</v>
      </c>
      <c r="I42" s="61">
        <v>62</v>
      </c>
      <c r="J42" s="217">
        <f t="shared" si="3"/>
        <v>0.0061979166666666675</v>
      </c>
      <c r="K42" s="28"/>
    </row>
    <row r="43" spans="1:11" s="2" customFormat="1" ht="12.75" customHeight="1">
      <c r="A43" s="12">
        <v>9</v>
      </c>
      <c r="B43" s="335" t="s">
        <v>76</v>
      </c>
      <c r="C43" s="49">
        <f t="shared" si="1"/>
        <v>0.02479166666666667</v>
      </c>
      <c r="D43" s="10">
        <f t="shared" si="2"/>
        <v>62</v>
      </c>
      <c r="E43" s="17">
        <v>6</v>
      </c>
      <c r="F43" s="12">
        <v>41</v>
      </c>
      <c r="G43" s="335" t="s">
        <v>138</v>
      </c>
      <c r="H43" s="330">
        <v>0.025034722222222222</v>
      </c>
      <c r="I43" s="61">
        <v>61</v>
      </c>
      <c r="J43" s="217">
        <f t="shared" si="3"/>
        <v>0.0062586805555555555</v>
      </c>
      <c r="K43" s="28"/>
    </row>
    <row r="44" spans="1:10" s="2" customFormat="1" ht="12.75" customHeight="1">
      <c r="A44" s="12">
        <v>10</v>
      </c>
      <c r="B44" s="335" t="s">
        <v>37</v>
      </c>
      <c r="C44" s="12">
        <f t="shared" si="1"/>
        <v>0.02508101851851852</v>
      </c>
      <c r="D44" s="12">
        <f t="shared" si="2"/>
        <v>60</v>
      </c>
      <c r="E44" s="17">
        <v>6</v>
      </c>
      <c r="F44" s="12">
        <v>42</v>
      </c>
      <c r="G44" s="335" t="s">
        <v>37</v>
      </c>
      <c r="H44" s="330">
        <v>0.02508101851851852</v>
      </c>
      <c r="I44" s="61">
        <v>60</v>
      </c>
      <c r="J44" s="217">
        <f t="shared" si="3"/>
        <v>0.00627025462962963</v>
      </c>
    </row>
    <row r="45" spans="1:10" s="2" customFormat="1" ht="12.75" customHeight="1">
      <c r="A45" s="12">
        <v>11</v>
      </c>
      <c r="B45" s="335" t="s">
        <v>40</v>
      </c>
      <c r="C45" s="49">
        <f t="shared" si="1"/>
        <v>0.025543981481481483</v>
      </c>
      <c r="D45" s="10">
        <f t="shared" si="2"/>
        <v>58</v>
      </c>
      <c r="E45" s="17">
        <v>6</v>
      </c>
      <c r="F45" s="12">
        <v>43</v>
      </c>
      <c r="G45" s="335" t="s">
        <v>101</v>
      </c>
      <c r="H45" s="330">
        <v>0.025185185185185185</v>
      </c>
      <c r="I45" s="61">
        <v>59</v>
      </c>
      <c r="J45" s="217">
        <f t="shared" si="3"/>
        <v>0.006296296296296296</v>
      </c>
    </row>
    <row r="46" spans="1:11" s="2" customFormat="1" ht="12.75" customHeight="1">
      <c r="A46" s="12">
        <v>12</v>
      </c>
      <c r="B46" s="335" t="s">
        <v>77</v>
      </c>
      <c r="C46" s="49">
        <f t="shared" si="1"/>
        <v>0.025659722222222223</v>
      </c>
      <c r="D46" s="10">
        <f t="shared" si="2"/>
        <v>56</v>
      </c>
      <c r="E46" s="17">
        <v>6</v>
      </c>
      <c r="F46" s="12">
        <v>44</v>
      </c>
      <c r="G46" s="335" t="s">
        <v>40</v>
      </c>
      <c r="H46" s="330">
        <v>0.025543981481481483</v>
      </c>
      <c r="I46" s="61">
        <v>58</v>
      </c>
      <c r="J46" s="217">
        <f t="shared" si="3"/>
        <v>0.006385995370370371</v>
      </c>
      <c r="K46" s="28"/>
    </row>
    <row r="47" spans="1:11" s="2" customFormat="1" ht="12.75" customHeight="1">
      <c r="A47" s="12">
        <v>13</v>
      </c>
      <c r="B47" s="335" t="s">
        <v>92</v>
      </c>
      <c r="C47" s="49">
        <f t="shared" si="1"/>
        <v>0.025694444444444447</v>
      </c>
      <c r="D47" s="10">
        <f t="shared" si="2"/>
        <v>55</v>
      </c>
      <c r="E47" s="17">
        <v>6</v>
      </c>
      <c r="F47" s="12">
        <v>45</v>
      </c>
      <c r="G47" s="335" t="s">
        <v>100</v>
      </c>
      <c r="H47" s="330">
        <v>0.025636574074074072</v>
      </c>
      <c r="I47" s="61">
        <v>57</v>
      </c>
      <c r="J47" s="217">
        <f t="shared" si="3"/>
        <v>0.006409143518518518</v>
      </c>
      <c r="K47" s="28"/>
    </row>
    <row r="48" spans="1:11" s="2" customFormat="1" ht="12.75" customHeight="1">
      <c r="A48" s="12">
        <v>14</v>
      </c>
      <c r="B48" s="335" t="s">
        <v>153</v>
      </c>
      <c r="C48" s="49">
        <f t="shared" si="1"/>
        <v>0.026157407407407407</v>
      </c>
      <c r="D48" s="10">
        <f t="shared" si="2"/>
        <v>54</v>
      </c>
      <c r="E48" s="17">
        <v>6</v>
      </c>
      <c r="F48" s="12">
        <v>46</v>
      </c>
      <c r="G48" s="335" t="s">
        <v>77</v>
      </c>
      <c r="H48" s="330">
        <v>0.025659722222222223</v>
      </c>
      <c r="I48" s="61">
        <v>56</v>
      </c>
      <c r="J48" s="217">
        <f t="shared" si="3"/>
        <v>0.006414930555555556</v>
      </c>
      <c r="K48" s="28"/>
    </row>
    <row r="49" spans="1:11" s="2" customFormat="1" ht="12.75" customHeight="1">
      <c r="A49" s="12">
        <v>15</v>
      </c>
      <c r="B49" s="335" t="s">
        <v>28</v>
      </c>
      <c r="C49" s="49">
        <f t="shared" si="1"/>
        <v>0.026203703703703705</v>
      </c>
      <c r="D49" s="10">
        <f t="shared" si="2"/>
        <v>53</v>
      </c>
      <c r="E49" s="17">
        <v>6</v>
      </c>
      <c r="F49" s="12">
        <v>47</v>
      </c>
      <c r="G49" s="335" t="s">
        <v>92</v>
      </c>
      <c r="H49" s="330">
        <v>0.025694444444444447</v>
      </c>
      <c r="I49" s="61">
        <v>55</v>
      </c>
      <c r="J49" s="217">
        <f t="shared" si="3"/>
        <v>0.006423611111111112</v>
      </c>
      <c r="K49" s="28"/>
    </row>
    <row r="50" spans="1:10" ht="12.75" customHeight="1">
      <c r="A50" s="12">
        <v>16</v>
      </c>
      <c r="B50" s="335" t="s">
        <v>126</v>
      </c>
      <c r="C50" s="49">
        <f t="shared" si="1"/>
        <v>0.027453703703703702</v>
      </c>
      <c r="D50" s="10">
        <f t="shared" si="2"/>
        <v>47</v>
      </c>
      <c r="E50" s="17">
        <v>6</v>
      </c>
      <c r="F50" s="12">
        <v>48</v>
      </c>
      <c r="G50" s="335" t="s">
        <v>186</v>
      </c>
      <c r="H50" s="330">
        <v>0.025740740740740745</v>
      </c>
      <c r="I50" s="61" t="s">
        <v>131</v>
      </c>
      <c r="J50" s="217">
        <f aca="true" t="shared" si="4" ref="J50:J68">H50/J$1</f>
        <v>0.006435185185185186</v>
      </c>
    </row>
    <row r="51" spans="1:10" ht="12.75" customHeight="1">
      <c r="A51" s="12">
        <v>17</v>
      </c>
      <c r="B51" s="335" t="s">
        <v>30</v>
      </c>
      <c r="C51" s="49">
        <f t="shared" si="1"/>
        <v>0.028460648148148148</v>
      </c>
      <c r="D51" s="10">
        <f t="shared" si="2"/>
        <v>46</v>
      </c>
      <c r="E51" s="17">
        <v>6</v>
      </c>
      <c r="F51" s="12">
        <v>49</v>
      </c>
      <c r="G51" s="335" t="s">
        <v>153</v>
      </c>
      <c r="H51" s="330">
        <v>0.026157407407407407</v>
      </c>
      <c r="I51" s="61">
        <v>54</v>
      </c>
      <c r="J51" s="217">
        <f t="shared" si="4"/>
        <v>0.006539351851851852</v>
      </c>
    </row>
    <row r="52" spans="1:10" ht="12.75" customHeight="1">
      <c r="A52" s="6">
        <v>18</v>
      </c>
      <c r="B52" s="338" t="s">
        <v>18</v>
      </c>
      <c r="C52" s="52">
        <f t="shared" si="1"/>
        <v>0.028460648148148148</v>
      </c>
      <c r="D52" s="55">
        <f t="shared" si="2"/>
        <v>45</v>
      </c>
      <c r="E52" s="18">
        <v>6</v>
      </c>
      <c r="F52" s="12">
        <v>50</v>
      </c>
      <c r="G52" s="335" t="s">
        <v>28</v>
      </c>
      <c r="H52" s="330">
        <v>0.026203703703703705</v>
      </c>
      <c r="I52" s="61">
        <v>53</v>
      </c>
      <c r="J52" s="217">
        <f t="shared" si="4"/>
        <v>0.006550925925925926</v>
      </c>
    </row>
    <row r="53" spans="1:10" ht="12.75" customHeight="1">
      <c r="A53" s="12">
        <v>1</v>
      </c>
      <c r="B53" s="335" t="s">
        <v>101</v>
      </c>
      <c r="C53" s="49">
        <f t="shared" si="1"/>
        <v>0.025185185185185185</v>
      </c>
      <c r="D53" s="10">
        <f t="shared" si="2"/>
        <v>59</v>
      </c>
      <c r="E53" s="17">
        <v>7</v>
      </c>
      <c r="F53" s="12">
        <v>51</v>
      </c>
      <c r="G53" s="335" t="s">
        <v>31</v>
      </c>
      <c r="H53" s="330">
        <v>0.02659722222222222</v>
      </c>
      <c r="I53" s="61">
        <v>52</v>
      </c>
      <c r="J53" s="217">
        <f t="shared" si="4"/>
        <v>0.006649305555555555</v>
      </c>
    </row>
    <row r="54" spans="1:10" ht="12.75" customHeight="1">
      <c r="A54" s="12">
        <v>2</v>
      </c>
      <c r="B54" s="335" t="s">
        <v>100</v>
      </c>
      <c r="C54" s="49">
        <f t="shared" si="1"/>
        <v>0.025636574074074072</v>
      </c>
      <c r="D54" s="10">
        <f t="shared" si="2"/>
        <v>57</v>
      </c>
      <c r="E54" s="17">
        <v>7</v>
      </c>
      <c r="F54" s="12">
        <v>52</v>
      </c>
      <c r="G54" s="335" t="s">
        <v>66</v>
      </c>
      <c r="H54" s="330">
        <v>0.027222222222222228</v>
      </c>
      <c r="I54" s="61">
        <v>51</v>
      </c>
      <c r="J54" s="217">
        <f t="shared" si="4"/>
        <v>0.006805555555555557</v>
      </c>
    </row>
    <row r="55" spans="1:10" ht="12.75" customHeight="1">
      <c r="A55" s="12">
        <v>3</v>
      </c>
      <c r="B55" s="335" t="s">
        <v>31</v>
      </c>
      <c r="C55" s="49">
        <f t="shared" si="1"/>
        <v>0.02659722222222222</v>
      </c>
      <c r="D55" s="10">
        <f t="shared" si="2"/>
        <v>52</v>
      </c>
      <c r="E55" s="17">
        <v>7</v>
      </c>
      <c r="F55" s="12">
        <v>53</v>
      </c>
      <c r="G55" s="335" t="s">
        <v>137</v>
      </c>
      <c r="H55" s="330">
        <v>0.027256944444444445</v>
      </c>
      <c r="I55" s="61">
        <v>50</v>
      </c>
      <c r="J55" s="217">
        <f t="shared" si="4"/>
        <v>0.006814236111111111</v>
      </c>
    </row>
    <row r="56" spans="1:10" ht="12.75" customHeight="1">
      <c r="A56" s="12">
        <v>4</v>
      </c>
      <c r="B56" s="335" t="s">
        <v>66</v>
      </c>
      <c r="C56" s="49">
        <f t="shared" si="1"/>
        <v>0.027222222222222228</v>
      </c>
      <c r="D56" s="10">
        <f t="shared" si="2"/>
        <v>51</v>
      </c>
      <c r="E56" s="17">
        <v>7</v>
      </c>
      <c r="F56" s="12">
        <v>54</v>
      </c>
      <c r="G56" s="335" t="s">
        <v>38</v>
      </c>
      <c r="H56" s="330">
        <v>0.02736111111111111</v>
      </c>
      <c r="I56" s="61">
        <v>49</v>
      </c>
      <c r="J56" s="217">
        <f t="shared" si="4"/>
        <v>0.006840277777777778</v>
      </c>
    </row>
    <row r="57" spans="1:10" ht="12.75" customHeight="1">
      <c r="A57" s="12">
        <v>5</v>
      </c>
      <c r="B57" s="335" t="s">
        <v>38</v>
      </c>
      <c r="C57" s="49">
        <f t="shared" si="1"/>
        <v>0.02736111111111111</v>
      </c>
      <c r="D57" s="10">
        <f t="shared" si="2"/>
        <v>49</v>
      </c>
      <c r="E57" s="17">
        <v>7</v>
      </c>
      <c r="F57" s="12">
        <v>55</v>
      </c>
      <c r="G57" s="335" t="s">
        <v>187</v>
      </c>
      <c r="H57" s="330">
        <v>0.027384259259259257</v>
      </c>
      <c r="I57" s="61">
        <v>48</v>
      </c>
      <c r="J57" s="217">
        <f t="shared" si="4"/>
        <v>0.006846064814814814</v>
      </c>
    </row>
    <row r="58" spans="1:10" ht="12.75" customHeight="1">
      <c r="A58" s="12">
        <v>6</v>
      </c>
      <c r="B58" s="335" t="s">
        <v>187</v>
      </c>
      <c r="C58" s="49">
        <f t="shared" si="1"/>
        <v>0.027384259259259257</v>
      </c>
      <c r="D58" s="10">
        <f t="shared" si="2"/>
        <v>48</v>
      </c>
      <c r="E58" s="17">
        <v>7</v>
      </c>
      <c r="F58" s="12">
        <v>56</v>
      </c>
      <c r="G58" s="335" t="s">
        <v>126</v>
      </c>
      <c r="H58" s="330">
        <v>0.027453703703703702</v>
      </c>
      <c r="I58" s="61">
        <v>47</v>
      </c>
      <c r="J58" s="217">
        <f t="shared" si="4"/>
        <v>0.006863425925925926</v>
      </c>
    </row>
    <row r="59" spans="1:10" ht="12.75" customHeight="1">
      <c r="A59" s="12">
        <v>7</v>
      </c>
      <c r="B59" s="335" t="s">
        <v>27</v>
      </c>
      <c r="C59" s="49">
        <f t="shared" si="1"/>
        <v>0.028587962962962964</v>
      </c>
      <c r="D59" s="10">
        <f t="shared" si="2"/>
        <v>44</v>
      </c>
      <c r="E59" s="17">
        <v>7</v>
      </c>
      <c r="F59" s="12">
        <v>57</v>
      </c>
      <c r="G59" s="335" t="s">
        <v>30</v>
      </c>
      <c r="H59" s="330">
        <v>0.028460648148148148</v>
      </c>
      <c r="I59" s="61">
        <v>46</v>
      </c>
      <c r="J59" s="217">
        <f t="shared" si="4"/>
        <v>0.007115162037037037</v>
      </c>
    </row>
    <row r="60" spans="1:10" ht="12.75" customHeight="1">
      <c r="A60" s="12">
        <v>8</v>
      </c>
      <c r="B60" s="335" t="s">
        <v>41</v>
      </c>
      <c r="C60" s="49">
        <f t="shared" si="1"/>
        <v>0.02917824074074074</v>
      </c>
      <c r="D60" s="10">
        <f t="shared" si="2"/>
        <v>43</v>
      </c>
      <c r="E60" s="17">
        <v>7</v>
      </c>
      <c r="F60" s="12">
        <v>58</v>
      </c>
      <c r="G60" s="335" t="s">
        <v>18</v>
      </c>
      <c r="H60" s="330">
        <v>0.028460648148148148</v>
      </c>
      <c r="I60" s="61">
        <v>45</v>
      </c>
      <c r="J60" s="217">
        <f t="shared" si="4"/>
        <v>0.007115162037037037</v>
      </c>
    </row>
    <row r="61" spans="1:10" ht="12.75" customHeight="1">
      <c r="A61" s="12">
        <v>9</v>
      </c>
      <c r="B61" s="335" t="s">
        <v>116</v>
      </c>
      <c r="C61" s="49">
        <f t="shared" si="1"/>
        <v>0.031111111111111107</v>
      </c>
      <c r="D61" s="10">
        <f t="shared" si="2"/>
        <v>37</v>
      </c>
      <c r="E61" s="17">
        <v>7</v>
      </c>
      <c r="F61" s="12">
        <v>59</v>
      </c>
      <c r="G61" s="335" t="s">
        <v>27</v>
      </c>
      <c r="H61" s="330">
        <v>0.028587962962962964</v>
      </c>
      <c r="I61" s="61">
        <v>44</v>
      </c>
      <c r="J61" s="217">
        <f t="shared" si="4"/>
        <v>0.007146990740740741</v>
      </c>
    </row>
    <row r="62" spans="1:10" ht="12.75" customHeight="1">
      <c r="A62" s="11">
        <v>1</v>
      </c>
      <c r="B62" s="333" t="s">
        <v>102</v>
      </c>
      <c r="C62" s="48">
        <f t="shared" si="1"/>
        <v>0.02935185185185185</v>
      </c>
      <c r="D62" s="13">
        <f t="shared" si="2"/>
        <v>42</v>
      </c>
      <c r="E62" s="57">
        <v>8</v>
      </c>
      <c r="F62" s="12">
        <v>60</v>
      </c>
      <c r="G62" s="335" t="s">
        <v>41</v>
      </c>
      <c r="H62" s="330">
        <v>0.02917824074074074</v>
      </c>
      <c r="I62" s="61">
        <v>43</v>
      </c>
      <c r="J62" s="217">
        <f t="shared" si="4"/>
        <v>0.007294560185185185</v>
      </c>
    </row>
    <row r="63" spans="1:10" ht="12.75" customHeight="1">
      <c r="A63" s="12">
        <v>2</v>
      </c>
      <c r="B63" s="335" t="s">
        <v>175</v>
      </c>
      <c r="C63" s="49">
        <f t="shared" si="1"/>
        <v>0.02936342592592592</v>
      </c>
      <c r="D63" s="10">
        <f t="shared" si="2"/>
        <v>41</v>
      </c>
      <c r="E63" s="17">
        <v>8</v>
      </c>
      <c r="F63" s="12">
        <v>61</v>
      </c>
      <c r="G63" s="335" t="s">
        <v>102</v>
      </c>
      <c r="H63" s="330">
        <v>0.02935185185185185</v>
      </c>
      <c r="I63" s="61">
        <v>42</v>
      </c>
      <c r="J63" s="217">
        <f t="shared" si="4"/>
        <v>0.007337962962962963</v>
      </c>
    </row>
    <row r="64" spans="1:10" ht="12.75" customHeight="1">
      <c r="A64" s="12">
        <v>3</v>
      </c>
      <c r="B64" s="335" t="s">
        <v>56</v>
      </c>
      <c r="C64" s="49">
        <f t="shared" si="1"/>
        <v>0.02936342592592592</v>
      </c>
      <c r="D64" s="10">
        <f t="shared" si="2"/>
        <v>40</v>
      </c>
      <c r="E64" s="17">
        <v>8</v>
      </c>
      <c r="F64" s="12">
        <v>62</v>
      </c>
      <c r="G64" s="335" t="s">
        <v>175</v>
      </c>
      <c r="H64" s="330">
        <v>0.02936342592592592</v>
      </c>
      <c r="I64" s="61">
        <v>41</v>
      </c>
      <c r="J64" s="217">
        <f t="shared" si="4"/>
        <v>0.00734085648148148</v>
      </c>
    </row>
    <row r="65" spans="1:10" ht="12.75" customHeight="1">
      <c r="A65" s="12">
        <v>4</v>
      </c>
      <c r="B65" s="335" t="s">
        <v>39</v>
      </c>
      <c r="C65" s="49">
        <f t="shared" si="1"/>
        <v>0.0297337962962963</v>
      </c>
      <c r="D65" s="10">
        <f t="shared" si="2"/>
        <v>39</v>
      </c>
      <c r="E65" s="17">
        <v>8</v>
      </c>
      <c r="F65" s="12">
        <v>63</v>
      </c>
      <c r="G65" s="335" t="s">
        <v>56</v>
      </c>
      <c r="H65" s="330">
        <v>0.02936342592592592</v>
      </c>
      <c r="I65" s="61">
        <v>40</v>
      </c>
      <c r="J65" s="217">
        <f t="shared" si="4"/>
        <v>0.00734085648148148</v>
      </c>
    </row>
    <row r="66" spans="1:10" ht="12.75" customHeight="1">
      <c r="A66" s="6">
        <v>5</v>
      </c>
      <c r="B66" s="338" t="s">
        <v>32</v>
      </c>
      <c r="C66" s="52">
        <f t="shared" si="1"/>
        <v>0.031099537037037037</v>
      </c>
      <c r="D66" s="55">
        <f t="shared" si="2"/>
        <v>38</v>
      </c>
      <c r="E66" s="18">
        <v>8</v>
      </c>
      <c r="F66" s="12">
        <v>64</v>
      </c>
      <c r="G66" s="335" t="s">
        <v>39</v>
      </c>
      <c r="H66" s="330">
        <v>0.0297337962962963</v>
      </c>
      <c r="I66" s="61">
        <v>39</v>
      </c>
      <c r="J66" s="217">
        <f t="shared" si="4"/>
        <v>0.007433449074074075</v>
      </c>
    </row>
    <row r="67" spans="6:10" ht="12.75" customHeight="1">
      <c r="F67" s="12">
        <v>65</v>
      </c>
      <c r="G67" s="335" t="s">
        <v>32</v>
      </c>
      <c r="H67" s="330">
        <v>0.031099537037037037</v>
      </c>
      <c r="I67" s="61">
        <v>38</v>
      </c>
      <c r="J67" s="217">
        <f t="shared" si="4"/>
        <v>0.007774884259259259</v>
      </c>
    </row>
    <row r="68" spans="6:10" ht="12.75" customHeight="1">
      <c r="F68" s="6">
        <v>66</v>
      </c>
      <c r="G68" s="338" t="s">
        <v>116</v>
      </c>
      <c r="H68" s="331">
        <v>0.031111111111111107</v>
      </c>
      <c r="I68" s="340">
        <v>37</v>
      </c>
      <c r="J68" s="225">
        <f t="shared" si="4"/>
        <v>0.007777777777777777</v>
      </c>
    </row>
    <row r="69" ht="12.75" customHeight="1"/>
    <row r="70" ht="12"/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Aluminum Company of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reessp</dc:creator>
  <cp:keywords/>
  <dc:description/>
  <cp:lastModifiedBy>Paul Rees</cp:lastModifiedBy>
  <cp:lastPrinted>2018-10-24T14:57:56Z</cp:lastPrinted>
  <dcterms:created xsi:type="dcterms:W3CDTF">2002-06-20T15:07:26Z</dcterms:created>
  <dcterms:modified xsi:type="dcterms:W3CDTF">2018-10-30T14:32:26Z</dcterms:modified>
  <cp:category/>
  <cp:version/>
  <cp:contentType/>
  <cp:contentStatus/>
</cp:coreProperties>
</file>