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d8ab40a725ce8b/Documents/3M/GP/2021/"/>
    </mc:Choice>
  </mc:AlternateContent>
  <xr:revisionPtr revIDLastSave="1355" documentId="8_{178C6E02-819B-4845-9253-0AA37D35BE55}" xr6:coauthVersionLast="47" xr6:coauthVersionMax="47" xr10:uidLastSave="{9D8D4972-34DC-400E-A736-FF1FC16A0A52}"/>
  <bookViews>
    <workbookView xWindow="-98" yWindow="-98" windowWidth="20715" windowHeight="13276" tabRatio="826" activeTab="6" xr2:uid="{00000000-000D-0000-FFFF-FFFF00000000}"/>
  </bookViews>
  <sheets>
    <sheet name="RULES" sheetId="26" r:id="rId1"/>
    <sheet name="Race 1" sheetId="29" r:id="rId2"/>
    <sheet name="Race 2" sheetId="16" r:id="rId3"/>
    <sheet name="Race 3" sheetId="31" r:id="rId4"/>
    <sheet name="Race 4" sheetId="32" r:id="rId5"/>
    <sheet name="Race 5" sheetId="33" r:id="rId6"/>
    <sheet name="Race 6" sheetId="34" r:id="rId7"/>
    <sheet name="Overall" sheetId="13" r:id="rId8"/>
    <sheet name="Proposed TABLES" sheetId="28" state="hidden" r:id="rId9"/>
    <sheet name="Best Performance" sheetId="30" r:id="rId10"/>
    <sheet name="Track Running" sheetId="27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34" l="1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E17" i="13" l="1"/>
  <c r="C17" i="13" s="1"/>
  <c r="F17" i="13"/>
  <c r="G17" i="13"/>
  <c r="D17" i="13" s="1" a="1"/>
  <c r="D17" i="13" s="1"/>
  <c r="H17" i="13"/>
  <c r="I17" i="13"/>
  <c r="J17" i="13"/>
  <c r="J92" i="13" l="1"/>
  <c r="I92" i="13"/>
  <c r="H92" i="13"/>
  <c r="G92" i="13"/>
  <c r="F92" i="13"/>
  <c r="E92" i="13"/>
  <c r="J56" i="13"/>
  <c r="I56" i="13"/>
  <c r="H56" i="13"/>
  <c r="G56" i="13"/>
  <c r="F56" i="13"/>
  <c r="E56" i="13"/>
  <c r="J21" i="13"/>
  <c r="I21" i="13"/>
  <c r="H21" i="13"/>
  <c r="G21" i="13"/>
  <c r="F21" i="13"/>
  <c r="E21" i="13"/>
  <c r="J94" i="13"/>
  <c r="I94" i="13"/>
  <c r="H94" i="13"/>
  <c r="G94" i="13"/>
  <c r="F94" i="13"/>
  <c r="E94" i="13"/>
  <c r="J77" i="13"/>
  <c r="I77" i="13"/>
  <c r="H77" i="13"/>
  <c r="G77" i="13"/>
  <c r="F77" i="13"/>
  <c r="E77" i="13"/>
  <c r="J55" i="13"/>
  <c r="I55" i="13"/>
  <c r="H55" i="13"/>
  <c r="G55" i="13"/>
  <c r="F55" i="13"/>
  <c r="E55" i="13"/>
  <c r="K40" i="33"/>
  <c r="J70" i="13"/>
  <c r="H70" i="13"/>
  <c r="G70" i="13"/>
  <c r="F70" i="13"/>
  <c r="E70" i="13"/>
  <c r="J71" i="13"/>
  <c r="H71" i="13"/>
  <c r="G71" i="13"/>
  <c r="F71" i="13"/>
  <c r="E71" i="13"/>
  <c r="J72" i="13"/>
  <c r="H72" i="13"/>
  <c r="G72" i="13"/>
  <c r="F72" i="13"/>
  <c r="E72" i="13"/>
  <c r="J53" i="13"/>
  <c r="I53" i="13"/>
  <c r="H53" i="13"/>
  <c r="G53" i="13"/>
  <c r="F53" i="13"/>
  <c r="E53" i="13"/>
  <c r="J39" i="13"/>
  <c r="I39" i="13"/>
  <c r="H39" i="13"/>
  <c r="G39" i="13"/>
  <c r="F39" i="13"/>
  <c r="E39" i="13"/>
  <c r="D39" i="13" s="1" a="1"/>
  <c r="D39" i="13" s="1"/>
  <c r="J38" i="13"/>
  <c r="I38" i="13"/>
  <c r="H38" i="13"/>
  <c r="G38" i="13"/>
  <c r="F38" i="13"/>
  <c r="E38" i="13"/>
  <c r="J37" i="13"/>
  <c r="I37" i="13"/>
  <c r="H37" i="13"/>
  <c r="G37" i="13"/>
  <c r="F37" i="13"/>
  <c r="E37" i="13"/>
  <c r="J23" i="13"/>
  <c r="I23" i="13"/>
  <c r="H23" i="13"/>
  <c r="G23" i="13"/>
  <c r="F23" i="13"/>
  <c r="E23" i="13"/>
  <c r="J18" i="13"/>
  <c r="I18" i="13"/>
  <c r="H18" i="13"/>
  <c r="G18" i="13"/>
  <c r="F18" i="13"/>
  <c r="E18" i="13"/>
  <c r="D18" i="13" s="1" a="1"/>
  <c r="D18" i="13" s="1"/>
  <c r="J10" i="13"/>
  <c r="I10" i="13"/>
  <c r="H10" i="13"/>
  <c r="G10" i="13"/>
  <c r="F10" i="13"/>
  <c r="E10" i="13"/>
  <c r="O7" i="27"/>
  <c r="O8" i="27" s="1"/>
  <c r="R6" i="27"/>
  <c r="R7" i="27" s="1"/>
  <c r="R8" i="27" s="1"/>
  <c r="Q6" i="27"/>
  <c r="Q7" i="27" s="1"/>
  <c r="Q8" i="27" s="1"/>
  <c r="P6" i="27"/>
  <c r="P7" i="27" s="1"/>
  <c r="P8" i="27" s="1"/>
  <c r="O6" i="27"/>
  <c r="N7" i="27"/>
  <c r="N8" i="27" s="1"/>
  <c r="N6" i="27"/>
  <c r="M8" i="27"/>
  <c r="M7" i="27"/>
  <c r="M6" i="27"/>
  <c r="L8" i="27"/>
  <c r="L7" i="27"/>
  <c r="F96" i="13"/>
  <c r="F95" i="13"/>
  <c r="F45" i="13"/>
  <c r="F93" i="13"/>
  <c r="F84" i="13"/>
  <c r="F36" i="13"/>
  <c r="F80" i="13"/>
  <c r="F65" i="13"/>
  <c r="F79" i="13"/>
  <c r="F54" i="13"/>
  <c r="F35" i="13"/>
  <c r="F64" i="13"/>
  <c r="F24" i="13"/>
  <c r="F14" i="13"/>
  <c r="F25" i="13"/>
  <c r="F51" i="13"/>
  <c r="F86" i="13"/>
  <c r="E86" i="13"/>
  <c r="G96" i="13"/>
  <c r="G95" i="13"/>
  <c r="G45" i="13"/>
  <c r="G93" i="13"/>
  <c r="G84" i="13"/>
  <c r="G36" i="13"/>
  <c r="G80" i="13"/>
  <c r="G65" i="13"/>
  <c r="G79" i="13"/>
  <c r="G54" i="13"/>
  <c r="G35" i="13"/>
  <c r="G64" i="13"/>
  <c r="G24" i="13"/>
  <c r="G14" i="13"/>
  <c r="G25" i="13"/>
  <c r="G51" i="13"/>
  <c r="G86" i="13"/>
  <c r="G69" i="13"/>
  <c r="G20" i="13"/>
  <c r="G68" i="13"/>
  <c r="G52" i="13"/>
  <c r="G26" i="13"/>
  <c r="G47" i="13"/>
  <c r="G48" i="13"/>
  <c r="G87" i="13"/>
  <c r="G91" i="13"/>
  <c r="G90" i="13"/>
  <c r="G62" i="13"/>
  <c r="G73" i="13"/>
  <c r="G88" i="13"/>
  <c r="J88" i="13"/>
  <c r="H88" i="13"/>
  <c r="F88" i="13"/>
  <c r="E88" i="13"/>
  <c r="J96" i="13"/>
  <c r="H96" i="13"/>
  <c r="E96" i="13"/>
  <c r="J95" i="13"/>
  <c r="H95" i="13"/>
  <c r="E95" i="13"/>
  <c r="J45" i="13"/>
  <c r="I45" i="13"/>
  <c r="H45" i="13"/>
  <c r="E45" i="13"/>
  <c r="D45" i="13" s="1" a="1"/>
  <c r="D45" i="13" s="1"/>
  <c r="J93" i="13"/>
  <c r="H93" i="13"/>
  <c r="E93" i="13"/>
  <c r="J84" i="13"/>
  <c r="H84" i="13"/>
  <c r="E84" i="13"/>
  <c r="J36" i="13"/>
  <c r="I36" i="13"/>
  <c r="H36" i="13"/>
  <c r="E36" i="13"/>
  <c r="J80" i="13"/>
  <c r="H80" i="13"/>
  <c r="E80" i="13"/>
  <c r="J65" i="13"/>
  <c r="H65" i="13"/>
  <c r="E65" i="13"/>
  <c r="J79" i="13"/>
  <c r="H79" i="13"/>
  <c r="E79" i="13"/>
  <c r="J54" i="13"/>
  <c r="H54" i="13"/>
  <c r="E54" i="13"/>
  <c r="J35" i="13"/>
  <c r="I35" i="13"/>
  <c r="H35" i="13"/>
  <c r="E35" i="13"/>
  <c r="J64" i="13"/>
  <c r="H64" i="13"/>
  <c r="E64" i="13"/>
  <c r="J24" i="13"/>
  <c r="H24" i="13"/>
  <c r="E24" i="13"/>
  <c r="D77" i="13" l="1" a="1"/>
  <c r="D77" i="13" s="1"/>
  <c r="D35" i="13" a="1"/>
  <c r="D35" i="13" s="1"/>
  <c r="D10" i="13" a="1"/>
  <c r="D10" i="13" s="1"/>
  <c r="D38" i="13" a="1"/>
  <c r="D38" i="13" s="1"/>
  <c r="D55" i="13" a="1"/>
  <c r="D55" i="13" s="1"/>
  <c r="D56" i="13" a="1"/>
  <c r="D56" i="13" s="1"/>
  <c r="D92" i="13" a="1"/>
  <c r="D92" i="13" s="1"/>
  <c r="D37" i="13" a="1"/>
  <c r="D37" i="13" s="1"/>
  <c r="D21" i="13" a="1"/>
  <c r="D21" i="13" s="1"/>
  <c r="D36" i="13" a="1"/>
  <c r="D36" i="13" s="1"/>
  <c r="D23" i="13" a="1"/>
  <c r="D23" i="13" s="1"/>
  <c r="D53" i="13" a="1"/>
  <c r="D53" i="13" s="1"/>
  <c r="D94" i="13" a="1"/>
  <c r="D94" i="13" s="1"/>
  <c r="C92" i="13"/>
  <c r="C56" i="13"/>
  <c r="C21" i="13"/>
  <c r="C94" i="13"/>
  <c r="C55" i="13"/>
  <c r="C53" i="13"/>
  <c r="C39" i="13"/>
  <c r="C38" i="13"/>
  <c r="C37" i="13"/>
  <c r="C23" i="13"/>
  <c r="C36" i="13"/>
  <c r="C45" i="13"/>
  <c r="C35" i="13"/>
  <c r="M55" i="13" l="1"/>
  <c r="M37" i="13"/>
  <c r="M92" i="13"/>
  <c r="M94" i="13"/>
  <c r="M39" i="13"/>
  <c r="M56" i="13"/>
  <c r="M38" i="13"/>
  <c r="M45" i="13"/>
  <c r="M21" i="13"/>
  <c r="M35" i="13"/>
  <c r="M36" i="13"/>
  <c r="M53" i="13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C3" i="16"/>
  <c r="J74" i="13"/>
  <c r="I74" i="13"/>
  <c r="H74" i="13"/>
  <c r="G74" i="13"/>
  <c r="E20" i="13"/>
  <c r="F20" i="13"/>
  <c r="H20" i="13"/>
  <c r="I20" i="13"/>
  <c r="J20" i="13"/>
  <c r="E46" i="13"/>
  <c r="F46" i="13"/>
  <c r="G46" i="13"/>
  <c r="H46" i="13"/>
  <c r="J46" i="13"/>
  <c r="E68" i="13"/>
  <c r="F68" i="13"/>
  <c r="H68" i="13"/>
  <c r="J68" i="13"/>
  <c r="E59" i="13"/>
  <c r="F59" i="13"/>
  <c r="G59" i="13"/>
  <c r="H59" i="13"/>
  <c r="I59" i="13"/>
  <c r="J59" i="13"/>
  <c r="E52" i="13"/>
  <c r="F52" i="13"/>
  <c r="H52" i="13"/>
  <c r="J52" i="13"/>
  <c r="E26" i="13"/>
  <c r="F26" i="13"/>
  <c r="H26" i="13"/>
  <c r="J26" i="13"/>
  <c r="E33" i="13"/>
  <c r="F33" i="13"/>
  <c r="G33" i="13"/>
  <c r="H33" i="13"/>
  <c r="J33" i="13"/>
  <c r="E50" i="13"/>
  <c r="F50" i="13"/>
  <c r="G50" i="13"/>
  <c r="H50" i="13"/>
  <c r="J50" i="13"/>
  <c r="E19" i="13"/>
  <c r="F19" i="13"/>
  <c r="G19" i="13"/>
  <c r="H19" i="13"/>
  <c r="J19" i="13"/>
  <c r="E47" i="13"/>
  <c r="F47" i="13"/>
  <c r="H47" i="13"/>
  <c r="I47" i="13"/>
  <c r="J47" i="13"/>
  <c r="E48" i="13"/>
  <c r="F48" i="13"/>
  <c r="H48" i="13"/>
  <c r="I48" i="13"/>
  <c r="J48" i="13"/>
  <c r="E16" i="13"/>
  <c r="F16" i="13"/>
  <c r="G16" i="13"/>
  <c r="H16" i="13"/>
  <c r="I16" i="13"/>
  <c r="J16" i="13"/>
  <c r="E87" i="13"/>
  <c r="F87" i="13"/>
  <c r="H87" i="13"/>
  <c r="I87" i="13"/>
  <c r="J87" i="13"/>
  <c r="E91" i="13"/>
  <c r="F91" i="13"/>
  <c r="H91" i="13"/>
  <c r="J91" i="13"/>
  <c r="E90" i="13"/>
  <c r="F90" i="13"/>
  <c r="H90" i="13"/>
  <c r="J90" i="13"/>
  <c r="E12" i="13"/>
  <c r="F12" i="13"/>
  <c r="G12" i="13"/>
  <c r="H12" i="13"/>
  <c r="J12" i="13"/>
  <c r="E62" i="13"/>
  <c r="F62" i="13"/>
  <c r="H62" i="13"/>
  <c r="J62" i="13"/>
  <c r="E73" i="13"/>
  <c r="F73" i="13"/>
  <c r="H73" i="13"/>
  <c r="I73" i="13"/>
  <c r="J73" i="13"/>
  <c r="E81" i="13"/>
  <c r="F81" i="13"/>
  <c r="G81" i="13"/>
  <c r="H81" i="13"/>
  <c r="J81" i="13"/>
  <c r="E49" i="13"/>
  <c r="F49" i="13"/>
  <c r="G49" i="13"/>
  <c r="H49" i="13"/>
  <c r="J49" i="13"/>
  <c r="E82" i="13"/>
  <c r="F82" i="13"/>
  <c r="G82" i="13"/>
  <c r="H82" i="13"/>
  <c r="J82" i="13"/>
  <c r="E67" i="13"/>
  <c r="F67" i="13"/>
  <c r="G67" i="13"/>
  <c r="H67" i="13"/>
  <c r="J67" i="13"/>
  <c r="E44" i="13"/>
  <c r="F44" i="13"/>
  <c r="G44" i="13"/>
  <c r="H44" i="13"/>
  <c r="I44" i="13"/>
  <c r="J44" i="13"/>
  <c r="E15" i="13"/>
  <c r="F15" i="13"/>
  <c r="G15" i="13"/>
  <c r="H15" i="13"/>
  <c r="I15" i="13"/>
  <c r="J15" i="13"/>
  <c r="E66" i="13"/>
  <c r="F66" i="13"/>
  <c r="G66" i="13"/>
  <c r="H66" i="13"/>
  <c r="J66" i="13"/>
  <c r="E60" i="13"/>
  <c r="F60" i="13"/>
  <c r="G60" i="13"/>
  <c r="H60" i="13"/>
  <c r="J60" i="13"/>
  <c r="E29" i="13"/>
  <c r="F29" i="13"/>
  <c r="G29" i="13"/>
  <c r="H29" i="13"/>
  <c r="J29" i="13"/>
  <c r="E31" i="13"/>
  <c r="F31" i="13"/>
  <c r="G31" i="13"/>
  <c r="H31" i="13"/>
  <c r="J31" i="13"/>
  <c r="E28" i="13"/>
  <c r="F28" i="13"/>
  <c r="G28" i="13"/>
  <c r="H28" i="13"/>
  <c r="I28" i="13"/>
  <c r="J28" i="13"/>
  <c r="E63" i="13"/>
  <c r="F63" i="13"/>
  <c r="G63" i="13"/>
  <c r="H63" i="13"/>
  <c r="J63" i="13"/>
  <c r="E75" i="13"/>
  <c r="F75" i="13"/>
  <c r="G75" i="13"/>
  <c r="H75" i="13"/>
  <c r="J75" i="13"/>
  <c r="E76" i="13"/>
  <c r="F76" i="13"/>
  <c r="G76" i="13"/>
  <c r="H76" i="13"/>
  <c r="J76" i="13"/>
  <c r="E30" i="13"/>
  <c r="F30" i="13"/>
  <c r="G30" i="13"/>
  <c r="H30" i="13"/>
  <c r="I30" i="13"/>
  <c r="J30" i="13"/>
  <c r="E22" i="13"/>
  <c r="F22" i="13"/>
  <c r="G22" i="13"/>
  <c r="H22" i="13"/>
  <c r="J22" i="13"/>
  <c r="E34" i="13"/>
  <c r="F34" i="13"/>
  <c r="G34" i="13"/>
  <c r="H34" i="13"/>
  <c r="J34" i="13"/>
  <c r="E5" i="13"/>
  <c r="F5" i="13"/>
  <c r="G5" i="13"/>
  <c r="H5" i="13"/>
  <c r="I5" i="13"/>
  <c r="J5" i="13"/>
  <c r="E32" i="13"/>
  <c r="F32" i="13"/>
  <c r="G32" i="13"/>
  <c r="H32" i="13"/>
  <c r="I32" i="13"/>
  <c r="J32" i="13"/>
  <c r="E83" i="13"/>
  <c r="F83" i="13"/>
  <c r="G83" i="13"/>
  <c r="H83" i="13"/>
  <c r="J83" i="13"/>
  <c r="E13" i="13"/>
  <c r="F13" i="13"/>
  <c r="G13" i="13"/>
  <c r="H13" i="13"/>
  <c r="J13" i="13"/>
  <c r="E7" i="13"/>
  <c r="F7" i="13"/>
  <c r="G7" i="13"/>
  <c r="H7" i="13"/>
  <c r="I7" i="13"/>
  <c r="J7" i="13"/>
  <c r="E9" i="13"/>
  <c r="F9" i="13"/>
  <c r="G9" i="13"/>
  <c r="H9" i="13"/>
  <c r="I9" i="13"/>
  <c r="J9" i="13"/>
  <c r="E78" i="13"/>
  <c r="F78" i="13"/>
  <c r="G78" i="13"/>
  <c r="H78" i="13"/>
  <c r="J78" i="13"/>
  <c r="E42" i="13"/>
  <c r="F42" i="13"/>
  <c r="G42" i="13"/>
  <c r="H42" i="13"/>
  <c r="J42" i="13"/>
  <c r="E11" i="13"/>
  <c r="F11" i="13"/>
  <c r="G11" i="13"/>
  <c r="H11" i="13"/>
  <c r="J11" i="13"/>
  <c r="E61" i="13"/>
  <c r="F61" i="13"/>
  <c r="G61" i="13"/>
  <c r="H61" i="13"/>
  <c r="J61" i="13"/>
  <c r="E89" i="13"/>
  <c r="F89" i="13"/>
  <c r="G89" i="13"/>
  <c r="H89" i="13"/>
  <c r="J89" i="13"/>
  <c r="E58" i="13"/>
  <c r="F58" i="13"/>
  <c r="G58" i="13"/>
  <c r="H58" i="13"/>
  <c r="J58" i="13"/>
  <c r="E85" i="13"/>
  <c r="F85" i="13"/>
  <c r="G85" i="13"/>
  <c r="H85" i="13"/>
  <c r="J85" i="13"/>
  <c r="E40" i="13"/>
  <c r="F40" i="13"/>
  <c r="G40" i="13"/>
  <c r="H40" i="13"/>
  <c r="I40" i="13"/>
  <c r="J40" i="13"/>
  <c r="E43" i="13"/>
  <c r="F43" i="13"/>
  <c r="G43" i="13"/>
  <c r="H43" i="13"/>
  <c r="I43" i="13"/>
  <c r="J43" i="13"/>
  <c r="E3" i="13"/>
  <c r="F3" i="13"/>
  <c r="G3" i="13"/>
  <c r="H3" i="13"/>
  <c r="I3" i="13"/>
  <c r="J3" i="13"/>
  <c r="E41" i="13"/>
  <c r="F41" i="13"/>
  <c r="G41" i="13"/>
  <c r="H41" i="13"/>
  <c r="I41" i="13"/>
  <c r="J41" i="13"/>
  <c r="E6" i="13"/>
  <c r="F6" i="13"/>
  <c r="G6" i="13"/>
  <c r="H6" i="13"/>
  <c r="I6" i="13"/>
  <c r="J6" i="13"/>
  <c r="E4" i="13"/>
  <c r="F4" i="13"/>
  <c r="G4" i="13"/>
  <c r="H4" i="13"/>
  <c r="J4" i="13"/>
  <c r="E8" i="13"/>
  <c r="F8" i="13"/>
  <c r="G8" i="13"/>
  <c r="H8" i="13"/>
  <c r="J8" i="13"/>
  <c r="E57" i="13"/>
  <c r="F57" i="13"/>
  <c r="G57" i="13"/>
  <c r="H57" i="13"/>
  <c r="I57" i="13"/>
  <c r="J57" i="13"/>
  <c r="E27" i="13"/>
  <c r="F27" i="13"/>
  <c r="G27" i="13"/>
  <c r="H27" i="13"/>
  <c r="I27" i="13"/>
  <c r="J27" i="13"/>
  <c r="F74" i="13"/>
  <c r="E74" i="13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E25" i="13"/>
  <c r="E51" i="13"/>
  <c r="E14" i="13"/>
  <c r="F69" i="13"/>
  <c r="E69" i="13"/>
  <c r="J86" i="13"/>
  <c r="H86" i="13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K3" i="29"/>
  <c r="D18" i="34"/>
  <c r="C18" i="34"/>
  <c r="J14" i="13"/>
  <c r="J51" i="13"/>
  <c r="J25" i="13"/>
  <c r="J69" i="13"/>
  <c r="D31" i="34"/>
  <c r="C31" i="34"/>
  <c r="D30" i="34"/>
  <c r="C30" i="34"/>
  <c r="D29" i="34"/>
  <c r="C29" i="34"/>
  <c r="D28" i="34"/>
  <c r="C28" i="34"/>
  <c r="D27" i="34"/>
  <c r="C27" i="34"/>
  <c r="D26" i="34"/>
  <c r="C26" i="34"/>
  <c r="D25" i="34"/>
  <c r="C25" i="34"/>
  <c r="D24" i="34"/>
  <c r="C24" i="34"/>
  <c r="D23" i="34"/>
  <c r="C23" i="34"/>
  <c r="D22" i="34"/>
  <c r="C22" i="34"/>
  <c r="D21" i="34"/>
  <c r="C21" i="34"/>
  <c r="D20" i="34"/>
  <c r="C20" i="34"/>
  <c r="D19" i="34"/>
  <c r="C19" i="34"/>
  <c r="D17" i="34"/>
  <c r="C17" i="34"/>
  <c r="D16" i="34"/>
  <c r="C16" i="34"/>
  <c r="D15" i="34"/>
  <c r="C15" i="34"/>
  <c r="D14" i="34"/>
  <c r="C14" i="34"/>
  <c r="D13" i="34"/>
  <c r="C13" i="34"/>
  <c r="D12" i="34"/>
  <c r="C12" i="34"/>
  <c r="D11" i="34"/>
  <c r="C11" i="34"/>
  <c r="D10" i="34"/>
  <c r="C10" i="34"/>
  <c r="D9" i="34"/>
  <c r="C9" i="34"/>
  <c r="D8" i="34"/>
  <c r="C8" i="34"/>
  <c r="D7" i="34"/>
  <c r="C7" i="34"/>
  <c r="D6" i="34"/>
  <c r="C6" i="34"/>
  <c r="D5" i="34"/>
  <c r="C5" i="34"/>
  <c r="D4" i="34"/>
  <c r="C4" i="34"/>
  <c r="K3" i="34"/>
  <c r="D3" i="34"/>
  <c r="C3" i="34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  <c r="H51" i="13"/>
  <c r="H14" i="13"/>
  <c r="H25" i="13"/>
  <c r="H69" i="13"/>
  <c r="K6" i="32"/>
  <c r="D34" i="32"/>
  <c r="K33" i="32"/>
  <c r="D33" i="32"/>
  <c r="K32" i="32"/>
  <c r="D32" i="32"/>
  <c r="D31" i="32"/>
  <c r="D30" i="32"/>
  <c r="K29" i="32"/>
  <c r="D29" i="32"/>
  <c r="K28" i="32"/>
  <c r="D28" i="32"/>
  <c r="D26" i="32"/>
  <c r="D27" i="32"/>
  <c r="K25" i="32"/>
  <c r="D25" i="32"/>
  <c r="K24" i="32"/>
  <c r="D24" i="32"/>
  <c r="D18" i="32"/>
  <c r="D23" i="32"/>
  <c r="K21" i="32"/>
  <c r="D22" i="32"/>
  <c r="K20" i="32"/>
  <c r="D21" i="32"/>
  <c r="D20" i="32"/>
  <c r="K18" i="32"/>
  <c r="D17" i="32"/>
  <c r="K17" i="32"/>
  <c r="D19" i="32"/>
  <c r="K16" i="32"/>
  <c r="D16" i="32"/>
  <c r="D15" i="32"/>
  <c r="D14" i="32"/>
  <c r="K13" i="32"/>
  <c r="D13" i="32"/>
  <c r="K12" i="32"/>
  <c r="D12" i="32"/>
  <c r="D11" i="32"/>
  <c r="D10" i="32"/>
  <c r="K9" i="32"/>
  <c r="D9" i="32"/>
  <c r="K8" i="32"/>
  <c r="D8" i="32"/>
  <c r="D7" i="32"/>
  <c r="D6" i="32"/>
  <c r="K5" i="32"/>
  <c r="D5" i="32"/>
  <c r="K4" i="32"/>
  <c r="D4" i="32"/>
  <c r="K3" i="32"/>
  <c r="D3" i="32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K4" i="31"/>
  <c r="K3" i="31"/>
  <c r="D15" i="28"/>
  <c r="C15" i="28"/>
  <c r="E15" i="28"/>
  <c r="D23" i="28"/>
  <c r="C23" i="28"/>
  <c r="E23" i="28"/>
  <c r="D47" i="16"/>
  <c r="C47" i="16"/>
  <c r="D46" i="16"/>
  <c r="C46" i="16"/>
  <c r="D45" i="16"/>
  <c r="C45" i="16"/>
  <c r="D44" i="16"/>
  <c r="C44" i="16"/>
  <c r="D43" i="16"/>
  <c r="C43" i="16"/>
  <c r="D42" i="16"/>
  <c r="C42" i="16"/>
  <c r="D41" i="16"/>
  <c r="C41" i="16"/>
  <c r="D40" i="16"/>
  <c r="C40" i="16"/>
  <c r="D39" i="16"/>
  <c r="C39" i="16"/>
  <c r="D38" i="16"/>
  <c r="C38" i="16"/>
  <c r="D37" i="16"/>
  <c r="C37" i="16"/>
  <c r="D36" i="16"/>
  <c r="C36" i="16"/>
  <c r="D35" i="16"/>
  <c r="C35" i="16"/>
  <c r="D34" i="16"/>
  <c r="C34" i="16"/>
  <c r="D33" i="16"/>
  <c r="C33" i="16"/>
  <c r="D32" i="16"/>
  <c r="C32" i="16"/>
  <c r="D31" i="16"/>
  <c r="C31" i="16"/>
  <c r="D30" i="16"/>
  <c r="C30" i="16"/>
  <c r="D29" i="16"/>
  <c r="C29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20" i="16"/>
  <c r="C20" i="16"/>
  <c r="D19" i="16"/>
  <c r="C19" i="16"/>
  <c r="D18" i="16"/>
  <c r="C18" i="16"/>
  <c r="D17" i="16"/>
  <c r="C17" i="16"/>
  <c r="D13" i="16"/>
  <c r="C13" i="16"/>
  <c r="D16" i="16"/>
  <c r="C16" i="16"/>
  <c r="D15" i="16"/>
  <c r="C15" i="16"/>
  <c r="D14" i="16"/>
  <c r="C14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D4" i="16"/>
  <c r="C4" i="16"/>
  <c r="D3" i="16"/>
  <c r="D131" i="28"/>
  <c r="C131" i="28"/>
  <c r="E131" i="28"/>
  <c r="D130" i="28"/>
  <c r="C130" i="28"/>
  <c r="E130" i="28"/>
  <c r="D129" i="28"/>
  <c r="C129" i="28"/>
  <c r="E129" i="28"/>
  <c r="D128" i="28"/>
  <c r="C128" i="28"/>
  <c r="E128" i="28"/>
  <c r="D127" i="28"/>
  <c r="C127" i="28"/>
  <c r="E127" i="28"/>
  <c r="D126" i="28"/>
  <c r="C126" i="28"/>
  <c r="E126" i="28"/>
  <c r="D125" i="28"/>
  <c r="C125" i="28"/>
  <c r="E125" i="28"/>
  <c r="D124" i="28"/>
  <c r="C124" i="28"/>
  <c r="E124" i="28"/>
  <c r="D123" i="28"/>
  <c r="C123" i="28"/>
  <c r="E123" i="28"/>
  <c r="D122" i="28"/>
  <c r="C122" i="28"/>
  <c r="E122" i="28"/>
  <c r="D121" i="28"/>
  <c r="C121" i="28"/>
  <c r="E121" i="28"/>
  <c r="D120" i="28"/>
  <c r="C120" i="28"/>
  <c r="E120" i="28"/>
  <c r="D119" i="28"/>
  <c r="C119" i="28"/>
  <c r="E119" i="28"/>
  <c r="D118" i="28"/>
  <c r="C118" i="28"/>
  <c r="E118" i="28"/>
  <c r="D117" i="28"/>
  <c r="C117" i="28"/>
  <c r="E117" i="28"/>
  <c r="D116" i="28"/>
  <c r="C116" i="28"/>
  <c r="E116" i="28"/>
  <c r="D115" i="28"/>
  <c r="C115" i="28"/>
  <c r="E115" i="28"/>
  <c r="D114" i="28"/>
  <c r="C114" i="28"/>
  <c r="E114" i="28"/>
  <c r="D113" i="28"/>
  <c r="C113" i="28"/>
  <c r="E113" i="28"/>
  <c r="D112" i="28"/>
  <c r="C112" i="28"/>
  <c r="E112" i="28"/>
  <c r="D111" i="28"/>
  <c r="C111" i="28"/>
  <c r="E111" i="28"/>
  <c r="D110" i="28"/>
  <c r="C110" i="28"/>
  <c r="E110" i="28"/>
  <c r="D109" i="28"/>
  <c r="C109" i="28"/>
  <c r="E109" i="28"/>
  <c r="D108" i="28"/>
  <c r="C108" i="28"/>
  <c r="E108" i="28"/>
  <c r="D107" i="28"/>
  <c r="C107" i="28"/>
  <c r="E107" i="28"/>
  <c r="D106" i="28"/>
  <c r="C106" i="28"/>
  <c r="E106" i="28"/>
  <c r="D105" i="28"/>
  <c r="C105" i="28"/>
  <c r="E105" i="28"/>
  <c r="D104" i="28"/>
  <c r="C104" i="28"/>
  <c r="E104" i="28"/>
  <c r="D103" i="28"/>
  <c r="C103" i="28"/>
  <c r="E103" i="28"/>
  <c r="D102" i="28"/>
  <c r="C102" i="28"/>
  <c r="E102" i="28"/>
  <c r="D101" i="28"/>
  <c r="C101" i="28"/>
  <c r="E101" i="28"/>
  <c r="D100" i="28"/>
  <c r="C100" i="28"/>
  <c r="E100" i="28"/>
  <c r="D99" i="28"/>
  <c r="C99" i="28"/>
  <c r="E99" i="28"/>
  <c r="D98" i="28"/>
  <c r="C98" i="28"/>
  <c r="E98" i="28"/>
  <c r="D97" i="28"/>
  <c r="C97" i="28"/>
  <c r="E97" i="28"/>
  <c r="D96" i="28"/>
  <c r="C96" i="28"/>
  <c r="E96" i="28"/>
  <c r="D95" i="28"/>
  <c r="C95" i="28"/>
  <c r="E95" i="28"/>
  <c r="D94" i="28"/>
  <c r="C94" i="28"/>
  <c r="E94" i="28"/>
  <c r="D93" i="28"/>
  <c r="C93" i="28"/>
  <c r="E93" i="28"/>
  <c r="D92" i="28"/>
  <c r="C92" i="28"/>
  <c r="E92" i="28"/>
  <c r="D91" i="28"/>
  <c r="C91" i="28"/>
  <c r="E91" i="28"/>
  <c r="D90" i="28"/>
  <c r="C90" i="28"/>
  <c r="E90" i="28"/>
  <c r="D89" i="28"/>
  <c r="C89" i="28"/>
  <c r="E89" i="28"/>
  <c r="D88" i="28"/>
  <c r="C88" i="28"/>
  <c r="E88" i="28"/>
  <c r="D87" i="28"/>
  <c r="C87" i="28"/>
  <c r="E87" i="28"/>
  <c r="D86" i="28"/>
  <c r="C86" i="28"/>
  <c r="E86" i="28"/>
  <c r="D85" i="28"/>
  <c r="C85" i="28"/>
  <c r="E85" i="28"/>
  <c r="D84" i="28"/>
  <c r="C84" i="28"/>
  <c r="E84" i="28"/>
  <c r="D83" i="28"/>
  <c r="C83" i="28"/>
  <c r="E83" i="28"/>
  <c r="D82" i="28"/>
  <c r="C82" i="28"/>
  <c r="E82" i="28"/>
  <c r="D81" i="28"/>
  <c r="C81" i="28"/>
  <c r="E81" i="28"/>
  <c r="D80" i="28"/>
  <c r="C80" i="28"/>
  <c r="E80" i="28"/>
  <c r="D79" i="28"/>
  <c r="C79" i="28"/>
  <c r="E79" i="28"/>
  <c r="D78" i="28"/>
  <c r="C78" i="28"/>
  <c r="E78" i="28"/>
  <c r="D77" i="28"/>
  <c r="C77" i="28"/>
  <c r="E77" i="28"/>
  <c r="D76" i="28"/>
  <c r="C76" i="28"/>
  <c r="E76" i="28"/>
  <c r="D75" i="28"/>
  <c r="C75" i="28"/>
  <c r="E75" i="28"/>
  <c r="D74" i="28"/>
  <c r="C74" i="28"/>
  <c r="E74" i="28"/>
  <c r="D73" i="28"/>
  <c r="C73" i="28"/>
  <c r="E73" i="28"/>
  <c r="D72" i="28"/>
  <c r="C72" i="28"/>
  <c r="E72" i="28"/>
  <c r="D71" i="28"/>
  <c r="C71" i="28"/>
  <c r="E71" i="28"/>
  <c r="D70" i="28"/>
  <c r="C70" i="28"/>
  <c r="E70" i="28"/>
  <c r="D69" i="28"/>
  <c r="C69" i="28"/>
  <c r="E69" i="28"/>
  <c r="D68" i="28"/>
  <c r="C68" i="28"/>
  <c r="E68" i="28"/>
  <c r="D67" i="28"/>
  <c r="C67" i="28"/>
  <c r="E67" i="28"/>
  <c r="D66" i="28"/>
  <c r="C66" i="28"/>
  <c r="E66" i="28"/>
  <c r="D65" i="28"/>
  <c r="C65" i="28"/>
  <c r="E65" i="28"/>
  <c r="D64" i="28"/>
  <c r="C64" i="28"/>
  <c r="E64" i="28"/>
  <c r="D63" i="28"/>
  <c r="C63" i="28"/>
  <c r="E63" i="28"/>
  <c r="D62" i="28"/>
  <c r="C62" i="28"/>
  <c r="E62" i="28"/>
  <c r="D61" i="28"/>
  <c r="C61" i="28"/>
  <c r="E61" i="28"/>
  <c r="D60" i="28"/>
  <c r="C60" i="28"/>
  <c r="E60" i="28"/>
  <c r="D59" i="28"/>
  <c r="C59" i="28"/>
  <c r="E59" i="28"/>
  <c r="D58" i="28"/>
  <c r="C58" i="28"/>
  <c r="E58" i="28"/>
  <c r="D57" i="28"/>
  <c r="C57" i="28"/>
  <c r="E57" i="28"/>
  <c r="D56" i="28"/>
  <c r="C56" i="28"/>
  <c r="E56" i="28"/>
  <c r="D55" i="28"/>
  <c r="C55" i="28"/>
  <c r="E55" i="28"/>
  <c r="D54" i="28"/>
  <c r="C54" i="28"/>
  <c r="E54" i="28"/>
  <c r="D53" i="28"/>
  <c r="C53" i="28"/>
  <c r="E53" i="28"/>
  <c r="D52" i="28"/>
  <c r="C52" i="28"/>
  <c r="E52" i="28"/>
  <c r="D51" i="28"/>
  <c r="C51" i="28"/>
  <c r="E51" i="28"/>
  <c r="D50" i="28"/>
  <c r="C50" i="28"/>
  <c r="E50" i="28"/>
  <c r="D49" i="28"/>
  <c r="C49" i="28"/>
  <c r="E49" i="28"/>
  <c r="D48" i="28"/>
  <c r="C48" i="28"/>
  <c r="E48" i="28"/>
  <c r="D47" i="28"/>
  <c r="C47" i="28"/>
  <c r="E47" i="28"/>
  <c r="D46" i="28"/>
  <c r="C46" i="28"/>
  <c r="E46" i="28"/>
  <c r="D45" i="28"/>
  <c r="C45" i="28"/>
  <c r="E45" i="28"/>
  <c r="D44" i="28"/>
  <c r="C44" i="28"/>
  <c r="E44" i="28"/>
  <c r="D43" i="28"/>
  <c r="C43" i="28"/>
  <c r="E43" i="28"/>
  <c r="D42" i="28"/>
  <c r="C42" i="28"/>
  <c r="E42" i="28"/>
  <c r="D41" i="28"/>
  <c r="C41" i="28"/>
  <c r="E41" i="28"/>
  <c r="D40" i="28"/>
  <c r="C40" i="28"/>
  <c r="E40" i="28"/>
  <c r="D39" i="28"/>
  <c r="C39" i="28"/>
  <c r="E39" i="28"/>
  <c r="D38" i="28"/>
  <c r="C38" i="28"/>
  <c r="E38" i="28"/>
  <c r="D37" i="28"/>
  <c r="C37" i="28"/>
  <c r="E37" i="28"/>
  <c r="D36" i="28"/>
  <c r="C36" i="28"/>
  <c r="E36" i="28"/>
  <c r="D35" i="28"/>
  <c r="C35" i="28"/>
  <c r="E35" i="28"/>
  <c r="D34" i="28"/>
  <c r="C34" i="28"/>
  <c r="E34" i="28"/>
  <c r="D33" i="28"/>
  <c r="C33" i="28"/>
  <c r="E33" i="28"/>
  <c r="D32" i="28"/>
  <c r="C32" i="28"/>
  <c r="E32" i="28"/>
  <c r="D31" i="28"/>
  <c r="C31" i="28"/>
  <c r="E31" i="28"/>
  <c r="D30" i="28"/>
  <c r="C30" i="28"/>
  <c r="E30" i="28"/>
  <c r="D29" i="28"/>
  <c r="C29" i="28"/>
  <c r="E29" i="28"/>
  <c r="D28" i="28"/>
  <c r="C28" i="28"/>
  <c r="E28" i="28"/>
  <c r="D27" i="28"/>
  <c r="C27" i="28"/>
  <c r="E27" i="28"/>
  <c r="D26" i="28"/>
  <c r="C26" i="28"/>
  <c r="E26" i="28"/>
  <c r="D25" i="28"/>
  <c r="C25" i="28"/>
  <c r="E25" i="28"/>
  <c r="D24" i="28"/>
  <c r="C24" i="28"/>
  <c r="E24" i="28"/>
  <c r="D21" i="28"/>
  <c r="C21" i="28"/>
  <c r="E21" i="28"/>
  <c r="D22" i="28"/>
  <c r="C22" i="28"/>
  <c r="E22" i="28"/>
  <c r="D20" i="28"/>
  <c r="C20" i="28"/>
  <c r="E20" i="28"/>
  <c r="D19" i="28"/>
  <c r="C19" i="28"/>
  <c r="E19" i="28"/>
  <c r="D18" i="28"/>
  <c r="C18" i="28"/>
  <c r="E18" i="28"/>
  <c r="D17" i="28"/>
  <c r="C17" i="28"/>
  <c r="E17" i="28"/>
  <c r="D16" i="28"/>
  <c r="C16" i="28"/>
  <c r="E16" i="28"/>
  <c r="D14" i="28"/>
  <c r="C14" i="28"/>
  <c r="E14" i="28"/>
  <c r="D13" i="28"/>
  <c r="C13" i="28"/>
  <c r="E13" i="28"/>
  <c r="D12" i="28"/>
  <c r="C12" i="28"/>
  <c r="E12" i="28"/>
  <c r="D11" i="28"/>
  <c r="C11" i="28"/>
  <c r="E11" i="28"/>
  <c r="D10" i="28"/>
  <c r="C10" i="28"/>
  <c r="E10" i="28"/>
  <c r="D9" i="28"/>
  <c r="C9" i="28"/>
  <c r="E9" i="28"/>
  <c r="D8" i="28"/>
  <c r="C8" i="28"/>
  <c r="E8" i="28"/>
  <c r="D7" i="28"/>
  <c r="C7" i="28"/>
  <c r="E7" i="28"/>
  <c r="D6" i="28"/>
  <c r="C6" i="28"/>
  <c r="E6" i="28"/>
  <c r="D5" i="28"/>
  <c r="C5" i="28"/>
  <c r="E5" i="28"/>
  <c r="D4" i="28"/>
  <c r="C4" i="28"/>
  <c r="E4" i="28"/>
  <c r="D3" i="28"/>
  <c r="C3" i="28"/>
  <c r="E3" i="28"/>
  <c r="D2" i="28"/>
  <c r="C2" i="28"/>
  <c r="E2" i="28"/>
  <c r="K44" i="16"/>
  <c r="K43" i="16"/>
  <c r="K40" i="16"/>
  <c r="K39" i="16"/>
  <c r="K36" i="16"/>
  <c r="K34" i="16"/>
  <c r="K32" i="16"/>
  <c r="K31" i="16"/>
  <c r="K30" i="16"/>
  <c r="K29" i="16"/>
  <c r="K28" i="16"/>
  <c r="K26" i="16"/>
  <c r="K24" i="16"/>
  <c r="K23" i="16"/>
  <c r="K22" i="16"/>
  <c r="K21" i="16"/>
  <c r="K20" i="16"/>
  <c r="K18" i="16"/>
  <c r="K17" i="16"/>
  <c r="K16" i="16"/>
  <c r="K15" i="16"/>
  <c r="K14" i="16"/>
  <c r="K13" i="16"/>
  <c r="K12" i="16"/>
  <c r="K11" i="16"/>
  <c r="K10" i="16"/>
  <c r="K8" i="16"/>
  <c r="K7" i="16"/>
  <c r="K6" i="16"/>
  <c r="K5" i="16"/>
  <c r="K4" i="16"/>
  <c r="K3" i="16"/>
  <c r="K47" i="16"/>
  <c r="K46" i="16"/>
  <c r="K45" i="16"/>
  <c r="K42" i="16"/>
  <c r="K41" i="16"/>
  <c r="K38" i="16"/>
  <c r="K37" i="16"/>
  <c r="K35" i="16"/>
  <c r="K33" i="16"/>
  <c r="K27" i="16"/>
  <c r="K19" i="16"/>
  <c r="K9" i="16"/>
  <c r="K25" i="16"/>
  <c r="K10" i="32"/>
  <c r="K26" i="32"/>
  <c r="K34" i="32"/>
  <c r="K14" i="32"/>
  <c r="K22" i="32"/>
  <c r="K30" i="32"/>
  <c r="K7" i="32"/>
  <c r="K11" i="32"/>
  <c r="K15" i="32"/>
  <c r="K19" i="32"/>
  <c r="K23" i="32"/>
  <c r="K27" i="32"/>
  <c r="K31" i="32"/>
  <c r="D74" i="13" l="1" a="1"/>
  <c r="D74" i="13" s="1"/>
  <c r="D41" i="13" a="1"/>
  <c r="D41" i="13" s="1"/>
  <c r="D9" i="13" a="1"/>
  <c r="D9" i="13" s="1"/>
  <c r="D87" i="13" a="1"/>
  <c r="D87" i="13" s="1"/>
  <c r="D47" i="13" a="1"/>
  <c r="D47" i="13" s="1"/>
  <c r="D40" i="13" a="1"/>
  <c r="D40" i="13" s="1"/>
  <c r="D28" i="13" a="1"/>
  <c r="D28" i="13" s="1"/>
  <c r="D44" i="13" a="1"/>
  <c r="D44" i="13" s="1"/>
  <c r="D6" i="13" a="1"/>
  <c r="D6" i="13" s="1"/>
  <c r="D73" i="13" a="1"/>
  <c r="D73" i="13" s="1"/>
  <c r="D15" i="13" a="1"/>
  <c r="D15" i="13" s="1"/>
  <c r="D48" i="13" a="1"/>
  <c r="D48" i="13" s="1"/>
  <c r="D20" i="13" a="1"/>
  <c r="D20" i="13" s="1"/>
  <c r="D27" i="13" a="1"/>
  <c r="D27" i="13" s="1"/>
  <c r="D43" i="13" a="1"/>
  <c r="D43" i="13" s="1"/>
  <c r="D5" i="13" a="1"/>
  <c r="D5" i="13" s="1"/>
  <c r="D30" i="13" a="1"/>
  <c r="D30" i="13" s="1"/>
  <c r="D59" i="13" a="1"/>
  <c r="D59" i="13" s="1"/>
  <c r="D3" i="13" a="1"/>
  <c r="D3" i="13" s="1"/>
  <c r="D7" i="13" a="1"/>
  <c r="D7" i="13" s="1"/>
  <c r="D32" i="13" a="1"/>
  <c r="D32" i="13" s="1"/>
  <c r="D57" i="13" a="1"/>
  <c r="D57" i="13" s="1"/>
  <c r="D16" i="13" a="1"/>
  <c r="D16" i="13" s="1"/>
  <c r="C77" i="13"/>
  <c r="C18" i="13"/>
  <c r="J97" i="13"/>
  <c r="C10" i="13"/>
  <c r="G97" i="13"/>
  <c r="F97" i="13"/>
  <c r="H97" i="13"/>
  <c r="H99" i="13" s="1"/>
  <c r="E97" i="13"/>
  <c r="C59" i="13"/>
  <c r="C74" i="13"/>
  <c r="C57" i="13"/>
  <c r="C41" i="13"/>
  <c r="C40" i="13"/>
  <c r="C9" i="13"/>
  <c r="C32" i="13"/>
  <c r="C30" i="13"/>
  <c r="C47" i="13"/>
  <c r="C73" i="13"/>
  <c r="C6" i="13"/>
  <c r="C44" i="13"/>
  <c r="C48" i="13"/>
  <c r="C20" i="13"/>
  <c r="C27" i="13"/>
  <c r="C87" i="13"/>
  <c r="C3" i="13"/>
  <c r="C5" i="13"/>
  <c r="C16" i="13"/>
  <c r="C43" i="13"/>
  <c r="C28" i="13"/>
  <c r="C7" i="13"/>
  <c r="C15" i="13"/>
  <c r="M41" i="13" l="1"/>
  <c r="M9" i="13"/>
  <c r="M74" i="13"/>
  <c r="M28" i="13"/>
  <c r="M47" i="13"/>
  <c r="M27" i="13"/>
  <c r="M40" i="13"/>
  <c r="M15" i="13"/>
  <c r="M73" i="13"/>
  <c r="M44" i="13"/>
  <c r="M48" i="13"/>
  <c r="M7" i="13"/>
  <c r="M3" i="13"/>
  <c r="I68" i="13"/>
  <c r="D68" i="13" s="1" a="1"/>
  <c r="D68" i="13" s="1"/>
  <c r="I78" i="13"/>
  <c r="D78" i="13" s="1" a="1"/>
  <c r="D78" i="13" s="1"/>
  <c r="I91" i="13"/>
  <c r="I31" i="13"/>
  <c r="I14" i="13"/>
  <c r="D14" i="13" s="1" a="1"/>
  <c r="D14" i="13" s="1"/>
  <c r="I29" i="13"/>
  <c r="I75" i="13"/>
  <c r="I62" i="13"/>
  <c r="I50" i="13"/>
  <c r="D50" i="13" s="1" a="1"/>
  <c r="D50" i="13" s="1"/>
  <c r="I66" i="13"/>
  <c r="I76" i="13"/>
  <c r="I89" i="13"/>
  <c r="I11" i="13"/>
  <c r="I25" i="13"/>
  <c r="I46" i="13"/>
  <c r="I90" i="13"/>
  <c r="D90" i="13" s="1" a="1"/>
  <c r="D90" i="13" s="1"/>
  <c r="I69" i="13"/>
  <c r="I85" i="13"/>
  <c r="I33" i="13"/>
  <c r="I63" i="13"/>
  <c r="D63" i="13" s="1" a="1"/>
  <c r="D63" i="13" s="1"/>
  <c r="I13" i="13"/>
  <c r="I81" i="13"/>
  <c r="I86" i="13"/>
  <c r="I52" i="13"/>
  <c r="D52" i="13" s="1" a="1"/>
  <c r="D52" i="13" s="1"/>
  <c r="I22" i="13"/>
  <c r="D22" i="13" s="1" a="1"/>
  <c r="D22" i="13" s="1"/>
  <c r="I58" i="13"/>
  <c r="I42" i="13"/>
  <c r="I67" i="13"/>
  <c r="I60" i="13"/>
  <c r="I26" i="13"/>
  <c r="I34" i="13"/>
  <c r="D34" i="13" s="1" a="1"/>
  <c r="D34" i="13" s="1"/>
  <c r="I82" i="13"/>
  <c r="I49" i="13"/>
  <c r="I19" i="13"/>
  <c r="I8" i="13"/>
  <c r="I83" i="13"/>
  <c r="D83" i="13" s="1" a="1"/>
  <c r="D83" i="13" s="1"/>
  <c r="I4" i="13"/>
  <c r="D4" i="13" s="1" a="1"/>
  <c r="D4" i="13" s="1"/>
  <c r="I61" i="13"/>
  <c r="D61" i="13" s="1" a="1"/>
  <c r="D61" i="13" s="1"/>
  <c r="I12" i="13"/>
  <c r="D12" i="13" s="1" a="1"/>
  <c r="D12" i="13" s="1"/>
  <c r="I51" i="13"/>
  <c r="I54" i="13"/>
  <c r="D54" i="13" s="1" a="1"/>
  <c r="D54" i="13" s="1"/>
  <c r="I71" i="13"/>
  <c r="D71" i="13" s="1" a="1"/>
  <c r="D71" i="13" s="1"/>
  <c r="I24" i="13"/>
  <c r="I88" i="13"/>
  <c r="I65" i="13"/>
  <c r="D65" i="13" s="1" a="1"/>
  <c r="D65" i="13" s="1"/>
  <c r="I70" i="13"/>
  <c r="I84" i="13"/>
  <c r="D84" i="13" s="1" a="1"/>
  <c r="D84" i="13" s="1"/>
  <c r="I93" i="13"/>
  <c r="D93" i="13" s="1" a="1"/>
  <c r="D93" i="13" s="1"/>
  <c r="I79" i="13"/>
  <c r="D79" i="13" s="1" a="1"/>
  <c r="D79" i="13" s="1"/>
  <c r="I95" i="13"/>
  <c r="C95" i="13" s="1"/>
  <c r="I72" i="13"/>
  <c r="I80" i="13"/>
  <c r="D80" i="13" s="1" a="1"/>
  <c r="D80" i="13" s="1"/>
  <c r="I64" i="13"/>
  <c r="D64" i="13" s="1" a="1"/>
  <c r="D64" i="13" s="1"/>
  <c r="I96" i="13"/>
  <c r="D96" i="13" s="1"/>
  <c r="C4" i="33"/>
  <c r="D9" i="33"/>
  <c r="C12" i="33"/>
  <c r="D17" i="33"/>
  <c r="C20" i="33"/>
  <c r="D26" i="33"/>
  <c r="C29" i="33"/>
  <c r="D34" i="33"/>
  <c r="C37" i="33"/>
  <c r="D45" i="33"/>
  <c r="C48" i="33"/>
  <c r="D53" i="33"/>
  <c r="C17" i="33"/>
  <c r="D4" i="33"/>
  <c r="C7" i="33"/>
  <c r="D12" i="33"/>
  <c r="C15" i="33"/>
  <c r="D20" i="33"/>
  <c r="C24" i="33"/>
  <c r="D29" i="33"/>
  <c r="C32" i="33"/>
  <c r="D37" i="33"/>
  <c r="C40" i="33"/>
  <c r="C43" i="33"/>
  <c r="D48" i="33"/>
  <c r="C51" i="33"/>
  <c r="C18" i="33"/>
  <c r="D40" i="33"/>
  <c r="C46" i="33"/>
  <c r="D51" i="33"/>
  <c r="D6" i="33"/>
  <c r="C34" i="33"/>
  <c r="D24" i="33"/>
  <c r="D43" i="33"/>
  <c r="C5" i="33"/>
  <c r="D10" i="33"/>
  <c r="C13" i="33"/>
  <c r="D18" i="33"/>
  <c r="C21" i="33"/>
  <c r="D27" i="33"/>
  <c r="C30" i="33"/>
  <c r="D35" i="33"/>
  <c r="C38" i="33"/>
  <c r="D46" i="33"/>
  <c r="C49" i="33"/>
  <c r="C9" i="33"/>
  <c r="C26" i="33"/>
  <c r="D39" i="33"/>
  <c r="D23" i="33"/>
  <c r="D7" i="33"/>
  <c r="C35" i="33"/>
  <c r="D5" i="33"/>
  <c r="C8" i="33"/>
  <c r="D13" i="33"/>
  <c r="C16" i="33"/>
  <c r="D21" i="33"/>
  <c r="C25" i="33"/>
  <c r="D30" i="33"/>
  <c r="C33" i="33"/>
  <c r="D38" i="33"/>
  <c r="C41" i="33"/>
  <c r="C44" i="33"/>
  <c r="D49" i="33"/>
  <c r="C52" i="33"/>
  <c r="D22" i="33"/>
  <c r="D50" i="33"/>
  <c r="C10" i="33"/>
  <c r="C27" i="33"/>
  <c r="C3" i="33"/>
  <c r="D8" i="33"/>
  <c r="C11" i="33"/>
  <c r="D16" i="33"/>
  <c r="C19" i="33"/>
  <c r="D25" i="33"/>
  <c r="C28" i="33"/>
  <c r="D33" i="33"/>
  <c r="C36" i="33"/>
  <c r="D41" i="33"/>
  <c r="D44" i="33"/>
  <c r="C47" i="33"/>
  <c r="D52" i="33"/>
  <c r="D14" i="33"/>
  <c r="D31" i="33"/>
  <c r="D42" i="33"/>
  <c r="C45" i="33"/>
  <c r="C53" i="33"/>
  <c r="D15" i="33"/>
  <c r="D32" i="33"/>
  <c r="D3" i="33"/>
  <c r="C6" i="33"/>
  <c r="D11" i="33"/>
  <c r="C14" i="33"/>
  <c r="D19" i="33"/>
  <c r="C22" i="33"/>
  <c r="D28" i="33"/>
  <c r="C31" i="33"/>
  <c r="D36" i="33"/>
  <c r="C39" i="33"/>
  <c r="C42" i="33"/>
  <c r="D47" i="33"/>
  <c r="C50" i="33"/>
  <c r="C23" i="33"/>
  <c r="C76" i="13" l="1"/>
  <c r="D76" i="13" a="1"/>
  <c r="D76" i="13" s="1"/>
  <c r="C49" i="13"/>
  <c r="D49" i="13" a="1"/>
  <c r="D49" i="13" s="1"/>
  <c r="M49" i="13" s="1"/>
  <c r="C69" i="13"/>
  <c r="D69" i="13" a="1"/>
  <c r="D69" i="13" s="1"/>
  <c r="C66" i="13"/>
  <c r="D66" i="13" a="1"/>
  <c r="D66" i="13" s="1"/>
  <c r="C85" i="13"/>
  <c r="D85" i="13" a="1"/>
  <c r="D85" i="13" s="1"/>
  <c r="C51" i="13"/>
  <c r="D51" i="13" a="1"/>
  <c r="D51" i="13" s="1"/>
  <c r="C82" i="13"/>
  <c r="D82" i="13" a="1"/>
  <c r="D82" i="13" s="1"/>
  <c r="C19" i="13"/>
  <c r="D19" i="13" a="1"/>
  <c r="D19" i="13" s="1"/>
  <c r="C86" i="13"/>
  <c r="D86" i="13" a="1"/>
  <c r="D86" i="13" s="1"/>
  <c r="C46" i="13"/>
  <c r="D46" i="13" a="1"/>
  <c r="D46" i="13" s="1"/>
  <c r="C62" i="13"/>
  <c r="D62" i="13" a="1"/>
  <c r="D62" i="13" s="1"/>
  <c r="C70" i="13"/>
  <c r="D70" i="13" a="1"/>
  <c r="D70" i="13" s="1"/>
  <c r="M70" i="13" s="1"/>
  <c r="C26" i="13"/>
  <c r="D26" i="13" a="1"/>
  <c r="D26" i="13" s="1"/>
  <c r="C81" i="13"/>
  <c r="D81" i="13" a="1"/>
  <c r="D81" i="13" s="1"/>
  <c r="C25" i="13"/>
  <c r="D25" i="13" a="1"/>
  <c r="D25" i="13" s="1"/>
  <c r="M25" i="13" s="1"/>
  <c r="C75" i="13"/>
  <c r="D75" i="13" a="1"/>
  <c r="D75" i="13" s="1"/>
  <c r="M75" i="13" s="1"/>
  <c r="C60" i="13"/>
  <c r="D60" i="13" a="1"/>
  <c r="D60" i="13" s="1"/>
  <c r="C13" i="13"/>
  <c r="D13" i="13" a="1"/>
  <c r="D13" i="13" s="1"/>
  <c r="C11" i="13"/>
  <c r="D11" i="13" a="1"/>
  <c r="D11" i="13" s="1"/>
  <c r="C29" i="13"/>
  <c r="D29" i="13" a="1"/>
  <c r="D29" i="13" s="1"/>
  <c r="C91" i="13"/>
  <c r="D91" i="13" a="1"/>
  <c r="D91" i="13" s="1"/>
  <c r="M91" i="13" s="1"/>
  <c r="C67" i="13"/>
  <c r="D67" i="13" a="1"/>
  <c r="D67" i="13" s="1"/>
  <c r="C88" i="13"/>
  <c r="D88" i="13" a="1"/>
  <c r="D88" i="13" s="1"/>
  <c r="M88" i="13" s="1"/>
  <c r="C72" i="13"/>
  <c r="D72" i="13" a="1"/>
  <c r="D72" i="13" s="1"/>
  <c r="M72" i="13" s="1"/>
  <c r="C24" i="13"/>
  <c r="D24" i="13" a="1"/>
  <c r="D24" i="13" s="1"/>
  <c r="C8" i="13"/>
  <c r="D8" i="13" a="1"/>
  <c r="D8" i="13" s="1"/>
  <c r="C42" i="13"/>
  <c r="D42" i="13" a="1"/>
  <c r="D42" i="13" s="1"/>
  <c r="C33" i="13"/>
  <c r="D33" i="13" a="1"/>
  <c r="D33" i="13" s="1"/>
  <c r="M33" i="13" s="1"/>
  <c r="C89" i="13"/>
  <c r="D89" i="13" a="1"/>
  <c r="D89" i="13" s="1"/>
  <c r="M89" i="13" s="1"/>
  <c r="C31" i="13"/>
  <c r="D31" i="13" a="1"/>
  <c r="D31" i="13" s="1"/>
  <c r="C58" i="13"/>
  <c r="D58" i="13" a="1"/>
  <c r="D58" i="13" s="1"/>
  <c r="M58" i="13" s="1"/>
  <c r="M17" i="13"/>
  <c r="D95" i="13"/>
  <c r="C4" i="13"/>
  <c r="I97" i="13"/>
  <c r="C80" i="13"/>
  <c r="M80" i="13" s="1"/>
  <c r="C54" i="13"/>
  <c r="M54" i="13" s="1"/>
  <c r="C12" i="13"/>
  <c r="C84" i="13"/>
  <c r="M87" i="13" s="1"/>
  <c r="C96" i="13"/>
  <c r="C79" i="13"/>
  <c r="C61" i="13"/>
  <c r="M59" i="13" s="1"/>
  <c r="C93" i="13"/>
  <c r="M93" i="13" s="1"/>
  <c r="M26" i="13"/>
  <c r="M46" i="13"/>
  <c r="M51" i="13"/>
  <c r="M57" i="13"/>
  <c r="M16" i="13"/>
  <c r="C71" i="13"/>
  <c r="M71" i="13" s="1"/>
  <c r="C83" i="13"/>
  <c r="M83" i="13" s="1"/>
  <c r="C52" i="13"/>
  <c r="M52" i="13" s="1"/>
  <c r="C63" i="13"/>
  <c r="M63" i="13" s="1"/>
  <c r="C90" i="13"/>
  <c r="M90" i="13" s="1"/>
  <c r="C50" i="13"/>
  <c r="M50" i="13" s="1"/>
  <c r="C14" i="13"/>
  <c r="M14" i="13" s="1"/>
  <c r="C68" i="13"/>
  <c r="C78" i="13"/>
  <c r="M77" i="13" s="1"/>
  <c r="M76" i="13"/>
  <c r="M23" i="13"/>
  <c r="C22" i="13"/>
  <c r="M20" i="13" s="1"/>
  <c r="C65" i="13"/>
  <c r="C34" i="13"/>
  <c r="M34" i="13" s="1"/>
  <c r="C64" i="13"/>
  <c r="M6" i="13"/>
  <c r="M8" i="13" l="1"/>
  <c r="M11" i="13"/>
  <c r="M24" i="13"/>
  <c r="M61" i="13"/>
  <c r="M68" i="13"/>
  <c r="M82" i="13"/>
  <c r="M78" i="13"/>
  <c r="M65" i="13"/>
  <c r="M85" i="13"/>
  <c r="M86" i="13"/>
  <c r="M81" i="13"/>
  <c r="M84" i="13"/>
  <c r="M79" i="13"/>
  <c r="M66" i="13"/>
  <c r="M60" i="13"/>
  <c r="M64" i="13"/>
  <c r="M67" i="13"/>
  <c r="M69" i="13"/>
  <c r="M62" i="13"/>
  <c r="M43" i="13"/>
  <c r="M42" i="13"/>
  <c r="M30" i="13"/>
  <c r="M29" i="13"/>
  <c r="M32" i="13"/>
  <c r="M31" i="13"/>
  <c r="M18" i="13"/>
  <c r="M19" i="13"/>
  <c r="M22" i="13"/>
  <c r="M12" i="13"/>
  <c r="M10" i="13"/>
  <c r="M13" i="13"/>
  <c r="M5" i="13"/>
  <c r="M4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<sst xmlns="http://schemas.openxmlformats.org/spreadsheetml/2006/main" count="981" uniqueCount="239">
  <si>
    <t>Time</t>
  </si>
  <si>
    <t>Points</t>
  </si>
  <si>
    <t>RACES</t>
  </si>
  <si>
    <t>POINTS</t>
  </si>
  <si>
    <t>GRAND PRIX Overall Results</t>
  </si>
  <si>
    <t>Pos</t>
  </si>
  <si>
    <t>Group Order</t>
  </si>
  <si>
    <t>GROUP</t>
  </si>
  <si>
    <t>NAME</t>
  </si>
  <si>
    <t>POS</t>
  </si>
  <si>
    <t>Ross Poiner</t>
  </si>
  <si>
    <t>Christina Smith</t>
  </si>
  <si>
    <t>Leighton Jones</t>
  </si>
  <si>
    <t>Kim Holohan</t>
  </si>
  <si>
    <t>Fay Sharpe</t>
  </si>
  <si>
    <t>Dewi West</t>
  </si>
  <si>
    <t>Byron Davies</t>
  </si>
  <si>
    <t>Lee Morris</t>
  </si>
  <si>
    <t>Steve McLelland</t>
  </si>
  <si>
    <t>Caroline Sandles</t>
  </si>
  <si>
    <t>John Sanderson</t>
  </si>
  <si>
    <t>Linda Owens</t>
  </si>
  <si>
    <t>Laura Hall</t>
  </si>
  <si>
    <t>Sharon Trotman</t>
  </si>
  <si>
    <t>Christine Hurdidge</t>
  </si>
  <si>
    <t>Lynn Holmes</t>
  </si>
  <si>
    <t>Julie Davies</t>
  </si>
  <si>
    <t>Mark Bamford</t>
  </si>
  <si>
    <t>Del Eyre</t>
  </si>
  <si>
    <t>Rob Sandles</t>
  </si>
  <si>
    <t>Paul Rees</t>
  </si>
  <si>
    <t>John Holohan</t>
  </si>
  <si>
    <t>Linda Waller</t>
  </si>
  <si>
    <t>Nicola Julian</t>
  </si>
  <si>
    <t>Vicky Holmes</t>
  </si>
  <si>
    <t>Alfryn Easter</t>
  </si>
  <si>
    <t>Carwyn Jenkins</t>
  </si>
  <si>
    <t>James Davies</t>
  </si>
  <si>
    <t>Ashley Pascoe</t>
  </si>
  <si>
    <t>Below are race rules regarding the Grand Prix</t>
  </si>
  <si>
    <t>All runners are responsible for checking their own results and informing the author before the next race.</t>
  </si>
  <si>
    <t>In the event of people finishing on equal points at the end of the year, the order will be decided on:</t>
  </si>
  <si>
    <t>*</t>
  </si>
  <si>
    <t>1. Person winning the most head to head races</t>
  </si>
  <si>
    <t>2. If 1. above equal then person finishing higher in Age Grade points.</t>
  </si>
  <si>
    <t>3. If 1. and 2. can't seperate them then it's a fist fight.</t>
  </si>
  <si>
    <r>
      <t xml:space="preserve">You have to be a </t>
    </r>
    <r>
      <rPr>
        <b/>
        <u/>
        <sz val="10"/>
        <rFont val="Arial"/>
        <family val="2"/>
      </rPr>
      <t>paid</t>
    </r>
    <r>
      <rPr>
        <sz val="10"/>
        <rFont val="Arial"/>
        <family val="2"/>
      </rPr>
      <t xml:space="preserve"> up member to score any points.</t>
    </r>
  </si>
  <si>
    <t>Gwen Smith</t>
  </si>
  <si>
    <t>Div</t>
  </si>
  <si>
    <t>Min per Mile</t>
  </si>
  <si>
    <t>Jane Wallace</t>
  </si>
  <si>
    <t>Aron Jones</t>
  </si>
  <si>
    <t>Sandra Rees</t>
  </si>
  <si>
    <t>Charlie James</t>
  </si>
  <si>
    <t>Ross Gribble</t>
  </si>
  <si>
    <t>Si Vaughan</t>
  </si>
  <si>
    <t>Mark Eakins</t>
  </si>
  <si>
    <t>Louise Eakins</t>
  </si>
  <si>
    <t>Mike Prasad</t>
  </si>
  <si>
    <t>Alice Sullivan</t>
  </si>
  <si>
    <t>Jo Hughes-Dowdle</t>
  </si>
  <si>
    <t>Chris Francis</t>
  </si>
  <si>
    <t>Elfed Joseph</t>
  </si>
  <si>
    <t>Eiri Evans-Jones</t>
  </si>
  <si>
    <t>Nathan Flear</t>
  </si>
  <si>
    <t>Ceri Isaac</t>
  </si>
  <si>
    <t>Rob Coffey</t>
  </si>
  <si>
    <t>Nigel Morse</t>
  </si>
  <si>
    <t>Sarah Barham</t>
  </si>
  <si>
    <t>Gina Southam</t>
  </si>
  <si>
    <t>Meinir Jones</t>
  </si>
  <si>
    <t>Andrew Arran</t>
  </si>
  <si>
    <t>Christopher Jones</t>
  </si>
  <si>
    <t>David Barham</t>
  </si>
  <si>
    <t>Richard Webster</t>
  </si>
  <si>
    <t>Helen Jenkins</t>
  </si>
  <si>
    <t>Sue Davies</t>
  </si>
  <si>
    <t>Ed Davies</t>
  </si>
  <si>
    <t>Viv Kavanagh</t>
  </si>
  <si>
    <t>Shereen Lisk</t>
  </si>
  <si>
    <t>Dean Webster</t>
  </si>
  <si>
    <t>Chris Simons</t>
  </si>
  <si>
    <t>Julie Archer</t>
  </si>
  <si>
    <t>Caroline Jones</t>
  </si>
  <si>
    <t>Jamie Nobbs</t>
  </si>
  <si>
    <t>David Doherty</t>
  </si>
  <si>
    <t>Steven Burton</t>
  </si>
  <si>
    <t>Gareth Parry</t>
  </si>
  <si>
    <t>Laura Hughes-Dowdle</t>
  </si>
  <si>
    <t>Stephen Lisk</t>
  </si>
  <si>
    <t>Nerys Jones</t>
  </si>
  <si>
    <t>Emma Doolan</t>
  </si>
  <si>
    <t>Saran Lewis</t>
  </si>
  <si>
    <t>Runners finishing together, if the timekeepers can't seperate them then the oldest person wins.</t>
  </si>
  <si>
    <t>Louise Steer</t>
  </si>
  <si>
    <t>Nigel Evans</t>
  </si>
  <si>
    <t>Natalie John</t>
  </si>
  <si>
    <t>Mark Davies</t>
  </si>
  <si>
    <t>Dai Sullivan</t>
  </si>
  <si>
    <t>Rick Nugent</t>
  </si>
  <si>
    <t>Diane Ridgeway</t>
  </si>
  <si>
    <t>Peter Clement</t>
  </si>
  <si>
    <t>Philip Wallace</t>
  </si>
  <si>
    <t>Karen Dusgate</t>
  </si>
  <si>
    <t>Abbie Evans</t>
  </si>
  <si>
    <t>Name</t>
  </si>
  <si>
    <t>Ian Bamford</t>
  </si>
  <si>
    <t>Martin Nicholls</t>
  </si>
  <si>
    <t>Caroline Morgan</t>
  </si>
  <si>
    <t>Paul McNeill</t>
  </si>
  <si>
    <t>Brian MacBride</t>
  </si>
  <si>
    <t>guest</t>
  </si>
  <si>
    <t>Tim MacDermott</t>
  </si>
  <si>
    <t>Jonah Fage</t>
  </si>
  <si>
    <t>Gavin Davies</t>
  </si>
  <si>
    <t>Carl Vonk</t>
  </si>
  <si>
    <t>Darren Hall</t>
  </si>
  <si>
    <t>Chris Montenegro</t>
  </si>
  <si>
    <t>Kevin Watson</t>
  </si>
  <si>
    <t>Anna Wake</t>
  </si>
  <si>
    <t>Lorna Nutter</t>
  </si>
  <si>
    <t>Dave Williams</t>
  </si>
  <si>
    <t>Anthony Jones</t>
  </si>
  <si>
    <t>Martin Bennett</t>
  </si>
  <si>
    <t>Keith Johns</t>
  </si>
  <si>
    <t>Nathan Williams</t>
  </si>
  <si>
    <t>Katie Williams</t>
  </si>
  <si>
    <t>Kelly Bamford</t>
  </si>
  <si>
    <t>Eleanor Wood</t>
  </si>
  <si>
    <t>Ciara Dowling</t>
  </si>
  <si>
    <t>Linda Rees</t>
  </si>
  <si>
    <t>Davinder Hayer</t>
  </si>
  <si>
    <t>Alyson Heard</t>
  </si>
  <si>
    <t>Nicola Davies</t>
  </si>
  <si>
    <t>AVG</t>
  </si>
  <si>
    <t>Lap 1</t>
  </si>
  <si>
    <t>Lap 2</t>
  </si>
  <si>
    <t>Lap 3</t>
  </si>
  <si>
    <t>Lap 4</t>
  </si>
  <si>
    <t>Rhys Doyle</t>
  </si>
  <si>
    <t>Josh Sandles</t>
  </si>
  <si>
    <t>Rob Appleby</t>
  </si>
  <si>
    <t>Peter Roberts</t>
  </si>
  <si>
    <t>Adrian Bytheway</t>
  </si>
  <si>
    <t>Andrew Rees</t>
  </si>
  <si>
    <t>Philip Jones</t>
  </si>
  <si>
    <t>Mark Jenkins</t>
  </si>
  <si>
    <t>Tony Baker</t>
  </si>
  <si>
    <t>Eurig Morgan</t>
  </si>
  <si>
    <t>Alison Page</t>
  </si>
  <si>
    <t>Hannah Jones</t>
  </si>
  <si>
    <t>Julie Jones</t>
  </si>
  <si>
    <t>Jemma Wesley</t>
  </si>
  <si>
    <t>Manisha Rickards</t>
  </si>
  <si>
    <t>Ben Fox</t>
  </si>
  <si>
    <t>Christian Fox</t>
  </si>
  <si>
    <t>Paula Stockley</t>
  </si>
  <si>
    <t>Ladies Only</t>
  </si>
  <si>
    <t>Mile</t>
  </si>
  <si>
    <t>High</t>
  </si>
  <si>
    <t>Low</t>
  </si>
  <si>
    <t>Alexandra Iwanczyk</t>
  </si>
  <si>
    <t>RACE</t>
  </si>
  <si>
    <t>WHERE</t>
  </si>
  <si>
    <t>DISTANCE</t>
  </si>
  <si>
    <t>FEMALE</t>
  </si>
  <si>
    <t>MALE</t>
  </si>
  <si>
    <t>Best performance can only be won once in a season</t>
  </si>
  <si>
    <t>Steve Lisk</t>
  </si>
  <si>
    <t>Cameron Hopkins</t>
  </si>
  <si>
    <t>Antony Andrus</t>
  </si>
  <si>
    <t>Alex Heron</t>
  </si>
  <si>
    <t>Jon Carrick</t>
  </si>
  <si>
    <t>Dan Jenkins</t>
  </si>
  <si>
    <t>Phil Jones</t>
  </si>
  <si>
    <t>Nicola Rowe</t>
  </si>
  <si>
    <t>Linzi Courtney</t>
  </si>
  <si>
    <t>Alan Pritchard</t>
  </si>
  <si>
    <t>John Jenkins</t>
  </si>
  <si>
    <t>Joy Williams</t>
  </si>
  <si>
    <t>Arabella Llewelyn</t>
  </si>
  <si>
    <t>Jessica Wesley</t>
  </si>
  <si>
    <t>Andy Rees</t>
  </si>
  <si>
    <t>Sue Peters</t>
  </si>
  <si>
    <t>Georgia Shepherd</t>
  </si>
  <si>
    <t>Chris Hurdidge</t>
  </si>
  <si>
    <t>Bynea Track 28th Jul 2021</t>
  </si>
  <si>
    <t>Simon Jones</t>
  </si>
  <si>
    <t>Alex Evans</t>
  </si>
  <si>
    <t>Karl Johns</t>
  </si>
  <si>
    <t>Monica Richards</t>
  </si>
  <si>
    <t>Becky Brown</t>
  </si>
  <si>
    <t>Lindi Lloyd</t>
  </si>
  <si>
    <t>Swansea Beach 29th Sep 2021</t>
  </si>
  <si>
    <t>Steve Cable</t>
  </si>
  <si>
    <t>Di Ridgeway</t>
  </si>
  <si>
    <t>Rebecca Brown</t>
  </si>
  <si>
    <t>AVE</t>
  </si>
  <si>
    <t>Lane</t>
  </si>
  <si>
    <t>Gorseinon Cycle Path 26-Aug-2021</t>
  </si>
  <si>
    <t>Clyne Valley Track 24th Oct 2021</t>
  </si>
  <si>
    <t xml:space="preserve">400m </t>
  </si>
  <si>
    <t xml:space="preserve">200m </t>
  </si>
  <si>
    <t>100m</t>
  </si>
  <si>
    <t>50m</t>
  </si>
  <si>
    <t>40m</t>
  </si>
  <si>
    <t>30m</t>
  </si>
  <si>
    <t>20m</t>
  </si>
  <si>
    <t>10m</t>
  </si>
  <si>
    <t>5m</t>
  </si>
  <si>
    <t>The table below shows you how many secs it would take to cover the distances.</t>
  </si>
  <si>
    <t>Based on an 8min mile</t>
  </si>
  <si>
    <t>Metres</t>
  </si>
  <si>
    <t>120 secs</t>
  </si>
  <si>
    <t>60 secs</t>
  </si>
  <si>
    <t>30 secs</t>
  </si>
  <si>
    <t>15 secs</t>
  </si>
  <si>
    <t>12 secs</t>
  </si>
  <si>
    <t>9 secs</t>
  </si>
  <si>
    <t>6 secs</t>
  </si>
  <si>
    <t>3 secs</t>
  </si>
  <si>
    <t>1.5 secs</t>
  </si>
  <si>
    <t>DISTANCE RUN IN LANES FOR EACH LAP</t>
  </si>
  <si>
    <t>So running an 8 min mile (4 laps) in lane 2 would cost you 30mtrs = 9 seconds</t>
  </si>
  <si>
    <t>Something to bear in mind next time you race a mile on the track</t>
  </si>
  <si>
    <t>3k</t>
  </si>
  <si>
    <t>Stewart Johnson</t>
  </si>
  <si>
    <t>Ray Castle</t>
  </si>
  <si>
    <t>Lee Edwards</t>
  </si>
  <si>
    <t>Adrian Novis</t>
  </si>
  <si>
    <t>Claire Baxter</t>
  </si>
  <si>
    <t>Georgia Shephard</t>
  </si>
  <si>
    <t>Adam Morgan</t>
  </si>
  <si>
    <t>Mark Gosney</t>
  </si>
  <si>
    <t>Rhys Doel</t>
  </si>
  <si>
    <t>Cloe Rees</t>
  </si>
  <si>
    <t>University Track 26th Jan 2022</t>
  </si>
  <si>
    <t>Llanelli Coastal path</t>
  </si>
  <si>
    <t>Richard Donne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</si>
</sst>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h:mm:ss;@"/>
    <numFmt numFmtId="166" formatCode="hh:mm:ss;@"/>
    <numFmt numFmtId="167" formatCode="[$-F400]h:mm:ss\ AM/PM"/>
  </numFmts>
  <fonts count="27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Verdana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</borders>
  <cellStyleXfs count="9">
    <xf numFmtId="0" fontId="0" fillId="0" borderId="0"/>
    <xf numFmtId="41" fontId="9" fillId="0" borderId="0"/>
    <xf numFmtId="43" fontId="9" fillId="0" borderId="0"/>
    <xf numFmtId="42" fontId="9" fillId="0" borderId="0"/>
    <xf numFmtId="44" fontId="9" fillId="0" borderId="0"/>
    <xf numFmtId="0" fontId="14" fillId="0" borderId="0"/>
    <xf numFmtId="0" fontId="11" fillId="0" borderId="0" applyNumberFormat="0" applyFill="0" applyBorder="0" applyProtection="0">
      <alignment vertical="top" wrapText="1"/>
    </xf>
    <xf numFmtId="0" fontId="15" fillId="0" borderId="0"/>
    <xf numFmtId="9" fontId="9" fillId="0" borderId="0"/>
  </cellStyleXfs>
  <cellXfs count="28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/>
    <xf numFmtId="0" fontId="1" fillId="0" borderId="0" xfId="0" applyFont="1"/>
    <xf numFmtId="2" fontId="10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2" borderId="0" xfId="0" applyFont="1" applyFill="1"/>
    <xf numFmtId="167" fontId="7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Font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0" xfId="0" applyFont="1" applyBorder="1" applyAlignment="1">
      <alignment vertical="center"/>
    </xf>
    <xf numFmtId="166" fontId="16" fillId="0" borderId="1" xfId="0" applyNumberFormat="1" applyFont="1" applyBorder="1" applyAlignment="1">
      <alignment horizontal="center"/>
    </xf>
    <xf numFmtId="21" fontId="16" fillId="0" borderId="1" xfId="0" applyNumberFormat="1" applyFont="1" applyBorder="1" applyAlignment="1">
      <alignment horizontal="center"/>
    </xf>
    <xf numFmtId="0" fontId="1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5" fontId="1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166" fontId="16" fillId="0" borderId="0" xfId="0" applyNumberFormat="1" applyFont="1" applyBorder="1" applyAlignment="1">
      <alignment horizontal="center"/>
    </xf>
    <xf numFmtId="21" fontId="16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15" fontId="0" fillId="3" borderId="4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5" xfId="0" applyBorder="1"/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7" xfId="0" applyBorder="1"/>
    <xf numFmtId="0" fontId="3" fillId="0" borderId="18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16" fillId="5" borderId="1" xfId="0" applyFont="1" applyFill="1" applyBorder="1"/>
    <xf numFmtId="166" fontId="16" fillId="5" borderId="1" xfId="0" applyNumberFormat="1" applyFont="1" applyFill="1" applyBorder="1" applyAlignment="1">
      <alignment horizontal="center"/>
    </xf>
    <xf numFmtId="21" fontId="16" fillId="5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16" fillId="5" borderId="2" xfId="0" applyFont="1" applyFill="1" applyBorder="1"/>
    <xf numFmtId="21" fontId="16" fillId="5" borderId="2" xfId="0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15" xfId="0" applyFont="1" applyFill="1" applyBorder="1"/>
    <xf numFmtId="0" fontId="7" fillId="0" borderId="2" xfId="0" applyFont="1" applyBorder="1" applyAlignment="1">
      <alignment horizontal="center"/>
    </xf>
    <xf numFmtId="21" fontId="16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/>
    </xf>
    <xf numFmtId="0" fontId="7" fillId="2" borderId="0" xfId="0" applyFont="1" applyFill="1" applyBorder="1"/>
    <xf numFmtId="0" fontId="1" fillId="0" borderId="0" xfId="0" applyFont="1" applyBorder="1"/>
    <xf numFmtId="0" fontId="0" fillId="0" borderId="2" xfId="0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6" fillId="4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/>
    <xf numFmtId="2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3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5" fontId="3" fillId="0" borderId="1" xfId="0" applyNumberFormat="1" applyFont="1" applyFill="1" applyBorder="1" applyAlignment="1">
      <alignment horizontal="center"/>
    </xf>
    <xf numFmtId="45" fontId="3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2" borderId="0" xfId="0" applyFont="1" applyFill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2" borderId="0" xfId="0" applyFont="1" applyFill="1" applyBorder="1"/>
    <xf numFmtId="167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left"/>
    </xf>
    <xf numFmtId="167" fontId="3" fillId="0" borderId="3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0" fontId="2" fillId="5" borderId="10" xfId="0" applyFont="1" applyFill="1" applyBorder="1"/>
    <xf numFmtId="0" fontId="2" fillId="5" borderId="11" xfId="0" applyFont="1" applyFill="1" applyBorder="1"/>
    <xf numFmtId="0" fontId="16" fillId="5" borderId="3" xfId="0" applyFont="1" applyFill="1" applyBorder="1"/>
    <xf numFmtId="166" fontId="16" fillId="5" borderId="3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45" fontId="3" fillId="0" borderId="2" xfId="0" applyNumberFormat="1" applyFont="1" applyFill="1" applyBorder="1" applyAlignment="1">
      <alignment horizontal="center"/>
    </xf>
    <xf numFmtId="21" fontId="3" fillId="0" borderId="0" xfId="0" applyNumberFormat="1" applyFont="1" applyBorder="1" applyAlignment="1">
      <alignment horizontal="right" vertical="center"/>
    </xf>
    <xf numFmtId="21" fontId="3" fillId="0" borderId="1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0" fontId="2" fillId="5" borderId="2" xfId="0" applyFont="1" applyFill="1" applyBorder="1"/>
    <xf numFmtId="166" fontId="16" fillId="5" borderId="2" xfId="0" applyNumberFormat="1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9" fillId="6" borderId="3" xfId="0" applyFont="1" applyFill="1" applyBorder="1"/>
    <xf numFmtId="21" fontId="19" fillId="6" borderId="1" xfId="0" applyNumberFormat="1" applyFont="1" applyFill="1" applyBorder="1"/>
    <xf numFmtId="0" fontId="19" fillId="6" borderId="1" xfId="0" applyFont="1" applyFill="1" applyBorder="1"/>
    <xf numFmtId="0" fontId="2" fillId="6" borderId="1" xfId="0" applyFont="1" applyFill="1" applyBorder="1"/>
    <xf numFmtId="0" fontId="2" fillId="6" borderId="3" xfId="0" applyFont="1" applyFill="1" applyBorder="1"/>
    <xf numFmtId="21" fontId="19" fillId="6" borderId="3" xfId="0" applyNumberFormat="1" applyFont="1" applyFill="1" applyBorder="1"/>
    <xf numFmtId="0" fontId="2" fillId="6" borderId="2" xfId="0" applyFont="1" applyFill="1" applyBorder="1"/>
    <xf numFmtId="0" fontId="19" fillId="6" borderId="2" xfId="0" applyFont="1" applyFill="1" applyBorder="1"/>
    <xf numFmtId="21" fontId="19" fillId="6" borderId="2" xfId="0" applyNumberFormat="1" applyFont="1" applyFill="1" applyBorder="1"/>
    <xf numFmtId="21" fontId="20" fillId="0" borderId="1" xfId="7" applyNumberFormat="1" applyFont="1" applyBorder="1" applyAlignment="1"/>
    <xf numFmtId="21" fontId="20" fillId="0" borderId="2" xfId="7" applyNumberFormat="1" applyFont="1" applyBorder="1" applyAlignment="1"/>
    <xf numFmtId="0" fontId="2" fillId="7" borderId="0" xfId="0" applyFont="1" applyFill="1" applyBorder="1"/>
    <xf numFmtId="21" fontId="20" fillId="0" borderId="3" xfId="7" applyNumberFormat="1" applyFont="1" applyBorder="1" applyAlignment="1"/>
    <xf numFmtId="0" fontId="1" fillId="0" borderId="2" xfId="0" applyFont="1" applyBorder="1" applyAlignment="1">
      <alignment horizontal="center"/>
    </xf>
    <xf numFmtId="0" fontId="2" fillId="7" borderId="0" xfId="0" applyFont="1" applyFill="1"/>
    <xf numFmtId="0" fontId="2" fillId="7" borderId="1" xfId="0" applyFont="1" applyFill="1" applyBorder="1"/>
    <xf numFmtId="0" fontId="2" fillId="7" borderId="3" xfId="0" applyFont="1" applyFill="1" applyBorder="1"/>
    <xf numFmtId="0" fontId="2" fillId="8" borderId="3" xfId="0" applyFont="1" applyFill="1" applyBorder="1" applyAlignment="1">
      <alignment horizontal="center"/>
    </xf>
    <xf numFmtId="0" fontId="16" fillId="8" borderId="1" xfId="0" applyFont="1" applyFill="1" applyBorder="1"/>
    <xf numFmtId="166" fontId="16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21" fontId="16" fillId="8" borderId="1" xfId="0" applyNumberFormat="1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2" fillId="7" borderId="2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/>
    <xf numFmtId="21" fontId="16" fillId="8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2" fillId="0" borderId="14" xfId="0" applyFont="1" applyBorder="1"/>
    <xf numFmtId="0" fontId="2" fillId="5" borderId="13" xfId="0" applyFont="1" applyFill="1" applyBorder="1"/>
    <xf numFmtId="21" fontId="3" fillId="0" borderId="3" xfId="0" applyNumberFormat="1" applyFont="1" applyBorder="1" applyAlignment="1">
      <alignment horizontal="right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2" fillId="0" borderId="0" xfId="0" applyFont="1" applyFill="1"/>
    <xf numFmtId="0" fontId="23" fillId="0" borderId="0" xfId="0" applyFont="1" applyFill="1" applyAlignment="1">
      <alignment horizontal="left"/>
    </xf>
    <xf numFmtId="0" fontId="22" fillId="0" borderId="0" xfId="0" applyFont="1" applyFill="1" applyAlignment="1"/>
    <xf numFmtId="2" fontId="22" fillId="0" borderId="0" xfId="0" applyNumberFormat="1" applyFont="1" applyFill="1"/>
    <xf numFmtId="0" fontId="23" fillId="0" borderId="8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2" fontId="22" fillId="0" borderId="0" xfId="0" applyNumberFormat="1" applyFont="1" applyFill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4" fontId="22" fillId="0" borderId="6" xfId="0" applyNumberFormat="1" applyFont="1" applyFill="1" applyBorder="1"/>
    <xf numFmtId="0" fontId="24" fillId="0" borderId="24" xfId="0" applyFont="1" applyBorder="1" applyAlignment="1">
      <alignment vertical="center"/>
    </xf>
    <xf numFmtId="0" fontId="24" fillId="0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4" fontId="22" fillId="0" borderId="5" xfId="0" applyNumberFormat="1" applyFont="1" applyFill="1" applyBorder="1"/>
    <xf numFmtId="164" fontId="22" fillId="0" borderId="7" xfId="0" applyNumberFormat="1" applyFont="1" applyFill="1" applyBorder="1"/>
    <xf numFmtId="0" fontId="24" fillId="0" borderId="26" xfId="0" applyFont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7" borderId="5" xfId="0" applyFont="1" applyFill="1" applyBorder="1" applyAlignment="1">
      <alignment vertical="center"/>
    </xf>
    <xf numFmtId="0" fontId="21" fillId="7" borderId="6" xfId="0" applyFont="1" applyFill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7" borderId="7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4" fillId="0" borderId="27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top" wrapText="1"/>
    </xf>
    <xf numFmtId="0" fontId="2" fillId="7" borderId="9" xfId="0" applyFont="1" applyFill="1" applyBorder="1"/>
    <xf numFmtId="21" fontId="3" fillId="0" borderId="2" xfId="0" applyNumberFormat="1" applyFont="1" applyBorder="1" applyAlignment="1">
      <alignment horizontal="right"/>
    </xf>
    <xf numFmtId="0" fontId="2" fillId="0" borderId="28" xfId="0" applyFont="1" applyBorder="1"/>
    <xf numFmtId="21" fontId="3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21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1" fontId="1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25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/>
    <xf numFmtId="0" fontId="25" fillId="0" borderId="11" xfId="0" applyFont="1" applyFill="1" applyBorder="1" applyAlignment="1">
      <alignment horizontal="center"/>
    </xf>
    <xf numFmtId="2" fontId="0" fillId="0" borderId="0" xfId="0" applyNumberFormat="1"/>
    <xf numFmtId="0" fontId="12" fillId="0" borderId="0" xfId="0" applyFont="1"/>
    <xf numFmtId="0" fontId="2" fillId="0" borderId="6" xfId="0" applyFont="1" applyBorder="1"/>
    <xf numFmtId="0" fontId="21" fillId="7" borderId="0" xfId="0" applyFont="1" applyFill="1" applyBorder="1" applyAlignment="1">
      <alignment vertical="center"/>
    </xf>
    <xf numFmtId="0" fontId="2" fillId="0" borderId="9" xfId="0" applyFont="1" applyBorder="1"/>
    <xf numFmtId="167" fontId="3" fillId="0" borderId="9" xfId="0" applyNumberFormat="1" applyFont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45" fontId="3" fillId="0" borderId="9" xfId="0" applyNumberFormat="1" applyFont="1" applyFill="1" applyBorder="1" applyAlignment="1">
      <alignment horizontal="center"/>
    </xf>
    <xf numFmtId="20" fontId="2" fillId="0" borderId="0" xfId="0" applyNumberFormat="1" applyFont="1"/>
    <xf numFmtId="0" fontId="2" fillId="0" borderId="0" xfId="0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/>
    </xf>
    <xf numFmtId="0" fontId="21" fillId="7" borderId="29" xfId="0" applyFont="1" applyFill="1" applyBorder="1" applyAlignment="1">
      <alignment vertical="center"/>
    </xf>
    <xf numFmtId="0" fontId="24" fillId="0" borderId="29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8" xfId="0" applyFont="1" applyBorder="1" applyAlignment="1"/>
    <xf numFmtId="0" fontId="26" fillId="0" borderId="23" xfId="0" applyFont="1" applyBorder="1" applyAlignment="1"/>
  </cellXfs>
  <cellStyles count="9">
    <cellStyle name="Comma [0] 2" xfId="1" xr:uid="{00000000-0005-0000-0000-000000000000}"/>
    <cellStyle name="Comma 2" xfId="2" xr:uid="{00000000-0005-0000-0000-000001000000}"/>
    <cellStyle name="Currency [0] 2" xfId="3" xr:uid="{00000000-0005-0000-0000-000002000000}"/>
    <cellStyle name="Currency 2" xfId="4" xr:uid="{00000000-0005-0000-0000-000003000000}"/>
    <cellStyle name="Normal" xfId="0" builtinId="0"/>
    <cellStyle name="Normal 2" xfId="5" xr:uid="{00000000-0005-0000-0000-000005000000}"/>
    <cellStyle name="Normal 5" xfId="6" xr:uid="{00000000-0005-0000-0000-000006000000}"/>
    <cellStyle name="Normal 6" xfId="7" xr:uid="{00000000-0005-0000-0000-000007000000}"/>
    <cellStyle name="Percent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showGridLines="0" workbookViewId="0">
      <selection activeCell="F14" sqref="F14"/>
    </sheetView>
  </sheetViews>
  <sheetFormatPr defaultRowHeight="12.75" x14ac:dyDescent="0.35"/>
  <cols>
    <col min="1" max="1" width="4.86328125" customWidth="1"/>
  </cols>
  <sheetData>
    <row r="1" spans="1:2" x14ac:dyDescent="0.35">
      <c r="A1" s="6" t="s">
        <v>39</v>
      </c>
    </row>
    <row r="3" spans="1:2" x14ac:dyDescent="0.35">
      <c r="A3" s="6" t="s">
        <v>42</v>
      </c>
      <c r="B3" s="6" t="s">
        <v>93</v>
      </c>
    </row>
    <row r="4" spans="1:2" x14ac:dyDescent="0.35">
      <c r="A4" s="6" t="s">
        <v>42</v>
      </c>
      <c r="B4" s="6" t="s">
        <v>40</v>
      </c>
    </row>
    <row r="5" spans="1:2" ht="13.15" x14ac:dyDescent="0.4">
      <c r="A5" s="6" t="s">
        <v>42</v>
      </c>
      <c r="B5" s="6" t="s">
        <v>46</v>
      </c>
    </row>
    <row r="6" spans="1:2" x14ac:dyDescent="0.35">
      <c r="A6" s="6" t="s">
        <v>42</v>
      </c>
      <c r="B6" s="6" t="s">
        <v>41</v>
      </c>
    </row>
    <row r="7" spans="1:2" x14ac:dyDescent="0.35">
      <c r="B7" s="6" t="s">
        <v>43</v>
      </c>
    </row>
    <row r="8" spans="1:2" x14ac:dyDescent="0.35">
      <c r="B8" s="6" t="s">
        <v>44</v>
      </c>
    </row>
    <row r="9" spans="1:2" x14ac:dyDescent="0.35">
      <c r="B9" s="6" t="s">
        <v>45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51"/>
  <sheetViews>
    <sheetView showGridLines="0" topLeftCell="A25" zoomScaleNormal="100" workbookViewId="0">
      <selection activeCell="D56" sqref="D56"/>
    </sheetView>
  </sheetViews>
  <sheetFormatPr defaultColWidth="13.59765625" defaultRowHeight="11.65" x14ac:dyDescent="0.35"/>
  <cols>
    <col min="1" max="1" width="4.46484375" style="111" customWidth="1"/>
    <col min="2" max="2" width="19.53125" style="1" bestFit="1" customWidth="1"/>
    <col min="3" max="3" width="10.265625" style="146" customWidth="1"/>
    <col min="4" max="4" width="6.19921875" style="111" bestFit="1" customWidth="1"/>
    <col min="5" max="5" width="3.3984375" style="139" bestFit="1" customWidth="1"/>
    <col min="6" max="6" width="2.3984375" style="139" customWidth="1"/>
    <col min="7" max="7" width="5.3984375" style="111" bestFit="1" customWidth="1"/>
    <col min="8" max="8" width="14" style="1" bestFit="1" customWidth="1"/>
    <col min="9" max="9" width="8.59765625" style="144" bestFit="1" customWidth="1"/>
    <col min="10" max="10" width="5.53125" style="111" bestFit="1" customWidth="1"/>
    <col min="11" max="11" width="6.46484375" style="145" bestFit="1" customWidth="1"/>
    <col min="12" max="12" width="3.19921875" style="145" customWidth="1"/>
    <col min="13" max="13" width="3.9296875" style="1" bestFit="1" customWidth="1"/>
    <col min="14" max="14" width="15.6640625" style="1" customWidth="1"/>
    <col min="15" max="15" width="7.796875" style="1" bestFit="1" customWidth="1"/>
    <col min="16" max="16" width="3.06640625" style="1" customWidth="1"/>
    <col min="17" max="17" width="14" style="1" bestFit="1" customWidth="1"/>
    <col min="18" max="16384" width="13.59765625" style="1"/>
  </cols>
  <sheetData>
    <row r="1" spans="1:17" s="8" customFormat="1" ht="19.5" customHeight="1" x14ac:dyDescent="0.35">
      <c r="A1" s="270" t="s">
        <v>186</v>
      </c>
      <c r="B1" s="271"/>
      <c r="C1" s="271"/>
      <c r="D1" s="271"/>
      <c r="E1" s="271"/>
      <c r="F1" s="27"/>
      <c r="G1" s="7">
        <v>3.1</v>
      </c>
      <c r="H1" s="36" t="s">
        <v>158</v>
      </c>
      <c r="I1" s="241"/>
      <c r="J1" s="27"/>
      <c r="L1" s="7"/>
    </row>
    <row r="2" spans="1:17" s="111" customFormat="1" ht="34.9" x14ac:dyDescent="0.35">
      <c r="A2" s="101" t="s">
        <v>5</v>
      </c>
      <c r="B2" s="101" t="s">
        <v>6</v>
      </c>
      <c r="C2" s="101" t="s">
        <v>0</v>
      </c>
      <c r="D2" s="103" t="s">
        <v>1</v>
      </c>
      <c r="E2" s="104" t="s">
        <v>48</v>
      </c>
      <c r="F2" s="105"/>
      <c r="G2" s="106" t="s">
        <v>5</v>
      </c>
      <c r="H2" s="107" t="s">
        <v>105</v>
      </c>
      <c r="I2" s="107" t="s">
        <v>0</v>
      </c>
      <c r="J2" s="106" t="s">
        <v>1</v>
      </c>
      <c r="K2" s="107" t="s">
        <v>49</v>
      </c>
      <c r="L2" s="108"/>
      <c r="M2" s="187" t="s">
        <v>5</v>
      </c>
      <c r="N2" s="187" t="s">
        <v>157</v>
      </c>
      <c r="O2" s="188" t="s">
        <v>0</v>
      </c>
    </row>
    <row r="3" spans="1:17" ht="12.75" customHeight="1" x14ac:dyDescent="0.35">
      <c r="A3" s="112">
        <v>1</v>
      </c>
      <c r="B3" s="180" t="s">
        <v>61</v>
      </c>
      <c r="C3" s="28">
        <f>VLOOKUP($B3,$H$2:$J$95,2,FALSE)</f>
        <v>1.2129629629629629E-2</v>
      </c>
      <c r="D3" s="114">
        <f>VLOOKUP($B3,$H$2:$J$82,3,FALSE)</f>
        <v>100</v>
      </c>
      <c r="E3" s="115"/>
      <c r="F3" s="116"/>
      <c r="G3" s="117">
        <v>1</v>
      </c>
      <c r="H3" s="179" t="s">
        <v>61</v>
      </c>
      <c r="I3" s="28">
        <v>1.2129629629629629E-2</v>
      </c>
      <c r="J3" s="118">
        <v>100</v>
      </c>
      <c r="K3" s="119">
        <f>I3/G$1</f>
        <v>3.9127837514934287E-3</v>
      </c>
      <c r="L3" s="120"/>
      <c r="M3" s="181">
        <v>1</v>
      </c>
      <c r="N3" s="182" t="s">
        <v>11</v>
      </c>
      <c r="O3" s="183">
        <v>1.7673611111111109E-2</v>
      </c>
      <c r="Q3" s="178"/>
    </row>
    <row r="4" spans="1:17" x14ac:dyDescent="0.35">
      <c r="A4" s="121">
        <v>2</v>
      </c>
      <c r="B4" s="179" t="s">
        <v>172</v>
      </c>
      <c r="C4" s="28">
        <f t="shared" ref="C4:C49" si="0">VLOOKUP($B4,$H$2:$J$95,2,FALSE)</f>
        <v>1.2349537037037039E-2</v>
      </c>
      <c r="D4" s="123">
        <f t="shared" ref="D4:D49" si="1">VLOOKUP($B4,$H$2:$J$82,3,FALSE)</f>
        <v>99</v>
      </c>
      <c r="E4" s="124"/>
      <c r="F4" s="125"/>
      <c r="G4" s="117">
        <v>2</v>
      </c>
      <c r="H4" s="179" t="s">
        <v>172</v>
      </c>
      <c r="I4" s="28">
        <v>1.2349537037037039E-2</v>
      </c>
      <c r="J4" s="118">
        <v>99</v>
      </c>
      <c r="K4" s="119">
        <f t="shared" ref="K4:K49" si="2">I4/G$1</f>
        <v>3.9837216248506573E-3</v>
      </c>
      <c r="L4" s="120"/>
      <c r="M4" s="184">
        <v>2</v>
      </c>
      <c r="N4" s="182" t="s">
        <v>175</v>
      </c>
      <c r="O4" s="183">
        <v>1.7870370370370373E-2</v>
      </c>
      <c r="Q4" s="178"/>
    </row>
    <row r="5" spans="1:17" x14ac:dyDescent="0.35">
      <c r="A5" s="121">
        <v>3</v>
      </c>
      <c r="B5" s="179" t="s">
        <v>139</v>
      </c>
      <c r="C5" s="28">
        <f t="shared" si="0"/>
        <v>1.3182870370370371E-2</v>
      </c>
      <c r="D5" s="123">
        <f t="shared" si="1"/>
        <v>98</v>
      </c>
      <c r="E5" s="124"/>
      <c r="F5" s="125"/>
      <c r="G5" s="117">
        <v>3</v>
      </c>
      <c r="H5" s="179" t="s">
        <v>139</v>
      </c>
      <c r="I5" s="28">
        <v>1.3182870370370371E-2</v>
      </c>
      <c r="J5" s="118">
        <v>98</v>
      </c>
      <c r="K5" s="119">
        <f t="shared" si="2"/>
        <v>4.2525388291517327E-3</v>
      </c>
      <c r="L5" s="120"/>
      <c r="M5" s="184">
        <v>3</v>
      </c>
      <c r="N5" s="182" t="s">
        <v>100</v>
      </c>
      <c r="O5" s="183">
        <v>1.7893518518518517E-2</v>
      </c>
      <c r="Q5" s="178"/>
    </row>
    <row r="6" spans="1:17" x14ac:dyDescent="0.35">
      <c r="A6" s="121">
        <v>4</v>
      </c>
      <c r="B6" s="179" t="s">
        <v>170</v>
      </c>
      <c r="C6" s="28">
        <f t="shared" si="0"/>
        <v>1.3668981481481482E-2</v>
      </c>
      <c r="D6" s="123">
        <f t="shared" si="1"/>
        <v>97</v>
      </c>
      <c r="E6" s="124"/>
      <c r="F6" s="125"/>
      <c r="G6" s="117">
        <v>4</v>
      </c>
      <c r="H6" s="179" t="s">
        <v>170</v>
      </c>
      <c r="I6" s="28">
        <v>1.3668981481481482E-2</v>
      </c>
      <c r="J6" s="118">
        <v>97</v>
      </c>
      <c r="K6" s="119">
        <f t="shared" si="2"/>
        <v>4.4093488649940265E-3</v>
      </c>
      <c r="L6" s="120"/>
      <c r="M6" s="184">
        <v>4</v>
      </c>
      <c r="N6" s="182" t="s">
        <v>23</v>
      </c>
      <c r="O6" s="183">
        <v>1.7951388888888888E-2</v>
      </c>
      <c r="Q6" s="178"/>
    </row>
    <row r="7" spans="1:17" x14ac:dyDescent="0.35">
      <c r="A7" s="121">
        <v>5</v>
      </c>
      <c r="B7" s="179" t="s">
        <v>123</v>
      </c>
      <c r="C7" s="28">
        <f t="shared" si="0"/>
        <v>1.3854166666666666E-2</v>
      </c>
      <c r="D7" s="123">
        <f t="shared" si="1"/>
        <v>96</v>
      </c>
      <c r="E7" s="124"/>
      <c r="F7" s="125"/>
      <c r="G7" s="117">
        <v>5</v>
      </c>
      <c r="H7" s="179" t="s">
        <v>123</v>
      </c>
      <c r="I7" s="28">
        <v>1.3854166666666666E-2</v>
      </c>
      <c r="J7" s="118">
        <v>96</v>
      </c>
      <c r="K7" s="119">
        <f t="shared" si="2"/>
        <v>4.4690860215053762E-3</v>
      </c>
      <c r="L7" s="120"/>
      <c r="M7" s="184">
        <v>5</v>
      </c>
      <c r="N7" s="182" t="s">
        <v>63</v>
      </c>
      <c r="O7" s="183">
        <v>1.8078703703703704E-2</v>
      </c>
      <c r="Q7" s="178"/>
    </row>
    <row r="8" spans="1:17" x14ac:dyDescent="0.35">
      <c r="A8" s="121">
        <v>6</v>
      </c>
      <c r="B8" s="179" t="s">
        <v>38</v>
      </c>
      <c r="C8" s="28">
        <f t="shared" si="0"/>
        <v>1.4074074074074074E-2</v>
      </c>
      <c r="D8" s="123">
        <f t="shared" si="1"/>
        <v>95</v>
      </c>
      <c r="E8" s="124"/>
      <c r="F8" s="125"/>
      <c r="G8" s="117">
        <v>6</v>
      </c>
      <c r="H8" s="179" t="s">
        <v>38</v>
      </c>
      <c r="I8" s="28">
        <v>1.4074074074074074E-2</v>
      </c>
      <c r="J8" s="118">
        <v>95</v>
      </c>
      <c r="K8" s="119">
        <f t="shared" si="2"/>
        <v>4.540023894862604E-3</v>
      </c>
      <c r="L8" s="120"/>
      <c r="M8" s="184">
        <v>6</v>
      </c>
      <c r="N8" s="182" t="s">
        <v>90</v>
      </c>
      <c r="O8" s="183">
        <v>1.8287037037037036E-2</v>
      </c>
      <c r="Q8" s="178"/>
    </row>
    <row r="9" spans="1:17" x14ac:dyDescent="0.35">
      <c r="A9" s="121">
        <v>7</v>
      </c>
      <c r="B9" s="179" t="s">
        <v>114</v>
      </c>
      <c r="C9" s="28">
        <f t="shared" si="0"/>
        <v>1.4143518518518519E-2</v>
      </c>
      <c r="D9" s="123">
        <f t="shared" si="1"/>
        <v>94</v>
      </c>
      <c r="E9" s="124"/>
      <c r="F9" s="125"/>
      <c r="G9" s="117">
        <v>7</v>
      </c>
      <c r="H9" s="179" t="s">
        <v>114</v>
      </c>
      <c r="I9" s="28">
        <v>1.4143518518518519E-2</v>
      </c>
      <c r="J9" s="118">
        <v>94</v>
      </c>
      <c r="K9" s="119">
        <f t="shared" si="2"/>
        <v>4.562425328554361E-3</v>
      </c>
      <c r="L9" s="120"/>
      <c r="M9" s="184">
        <v>7</v>
      </c>
      <c r="N9" s="182" t="s">
        <v>53</v>
      </c>
      <c r="O9" s="183">
        <v>1.8842592592592591E-2</v>
      </c>
      <c r="Q9" s="178"/>
    </row>
    <row r="10" spans="1:17" x14ac:dyDescent="0.35">
      <c r="A10" s="121">
        <v>8</v>
      </c>
      <c r="B10" s="179" t="s">
        <v>81</v>
      </c>
      <c r="C10" s="28">
        <f t="shared" si="0"/>
        <v>1.4247685185185184E-2</v>
      </c>
      <c r="D10" s="123">
        <f t="shared" si="1"/>
        <v>93</v>
      </c>
      <c r="E10" s="124"/>
      <c r="F10" s="116"/>
      <c r="G10" s="117">
        <v>8</v>
      </c>
      <c r="H10" s="179" t="s">
        <v>81</v>
      </c>
      <c r="I10" s="28">
        <v>1.4247685185185184E-2</v>
      </c>
      <c r="J10" s="118">
        <v>93</v>
      </c>
      <c r="K10" s="119">
        <f t="shared" si="2"/>
        <v>4.5960274790919952E-3</v>
      </c>
      <c r="L10" s="120"/>
      <c r="M10" s="184">
        <v>8</v>
      </c>
      <c r="N10" s="185" t="s">
        <v>180</v>
      </c>
      <c r="O10" s="186">
        <v>1.909722222222222E-2</v>
      </c>
      <c r="Q10" s="178"/>
    </row>
    <row r="11" spans="1:17" ht="12.75" customHeight="1" x14ac:dyDescent="0.35">
      <c r="A11" s="121">
        <v>9</v>
      </c>
      <c r="B11" s="179" t="s">
        <v>169</v>
      </c>
      <c r="C11" s="28">
        <f t="shared" si="0"/>
        <v>1.4305555555555557E-2</v>
      </c>
      <c r="D11" s="123">
        <f t="shared" si="1"/>
        <v>92</v>
      </c>
      <c r="E11" s="124"/>
      <c r="F11" s="125"/>
      <c r="G11" s="117">
        <v>9</v>
      </c>
      <c r="H11" s="179" t="s">
        <v>169</v>
      </c>
      <c r="I11" s="28">
        <v>1.4305555555555557E-2</v>
      </c>
      <c r="J11" s="118">
        <v>92</v>
      </c>
      <c r="K11" s="119">
        <f t="shared" si="2"/>
        <v>4.6146953405017928E-3</v>
      </c>
      <c r="L11" s="120"/>
      <c r="M11" s="184">
        <v>9</v>
      </c>
      <c r="N11" s="185" t="s">
        <v>153</v>
      </c>
      <c r="O11" s="186">
        <v>1.9756944444444445E-2</v>
      </c>
      <c r="Q11" s="178"/>
    </row>
    <row r="12" spans="1:17" x14ac:dyDescent="0.35">
      <c r="A12" s="121">
        <v>10</v>
      </c>
      <c r="B12" s="179" t="s">
        <v>173</v>
      </c>
      <c r="C12" s="28">
        <f t="shared" si="0"/>
        <v>1.4351851851851852E-2</v>
      </c>
      <c r="D12" s="123">
        <f t="shared" si="1"/>
        <v>91</v>
      </c>
      <c r="E12" s="124"/>
      <c r="F12" s="125"/>
      <c r="G12" s="117">
        <v>10</v>
      </c>
      <c r="H12" s="179" t="s">
        <v>173</v>
      </c>
      <c r="I12" s="28">
        <v>1.4351851851851852E-2</v>
      </c>
      <c r="J12" s="118">
        <v>91</v>
      </c>
      <c r="K12" s="119">
        <f t="shared" si="2"/>
        <v>4.6296296296296294E-3</v>
      </c>
      <c r="L12" s="120"/>
      <c r="M12" s="184">
        <v>10</v>
      </c>
      <c r="N12" s="185" t="s">
        <v>13</v>
      </c>
      <c r="O12" s="186">
        <v>1.996527777777778E-2</v>
      </c>
      <c r="Q12" s="178"/>
    </row>
    <row r="13" spans="1:17" x14ac:dyDescent="0.35">
      <c r="A13" s="121">
        <v>11</v>
      </c>
      <c r="B13" s="179" t="s">
        <v>51</v>
      </c>
      <c r="C13" s="28">
        <f t="shared" si="0"/>
        <v>1.4432870370370372E-2</v>
      </c>
      <c r="D13" s="123">
        <f t="shared" si="1"/>
        <v>90</v>
      </c>
      <c r="E13" s="124"/>
      <c r="F13" s="125"/>
      <c r="G13" s="117">
        <v>11</v>
      </c>
      <c r="H13" s="179" t="s">
        <v>51</v>
      </c>
      <c r="I13" s="28">
        <v>1.4432870370370372E-2</v>
      </c>
      <c r="J13" s="118">
        <v>90</v>
      </c>
      <c r="K13" s="119">
        <f t="shared" si="2"/>
        <v>4.6557646356033457E-3</v>
      </c>
      <c r="L13" s="120"/>
      <c r="M13" s="184">
        <v>11</v>
      </c>
      <c r="N13" s="182" t="s">
        <v>176</v>
      </c>
      <c r="O13" s="186">
        <v>2.0023148148148148E-2</v>
      </c>
      <c r="Q13" s="178"/>
    </row>
    <row r="14" spans="1:17" x14ac:dyDescent="0.35">
      <c r="A14" s="121">
        <v>12</v>
      </c>
      <c r="B14" s="179" t="s">
        <v>168</v>
      </c>
      <c r="C14" s="28">
        <f t="shared" si="0"/>
        <v>1.4849537037037036E-2</v>
      </c>
      <c r="D14" s="123">
        <f t="shared" si="1"/>
        <v>89</v>
      </c>
      <c r="E14" s="124"/>
      <c r="F14" s="125"/>
      <c r="G14" s="117">
        <v>12</v>
      </c>
      <c r="H14" s="179" t="s">
        <v>168</v>
      </c>
      <c r="I14" s="28">
        <v>1.4849537037037036E-2</v>
      </c>
      <c r="J14" s="118">
        <v>89</v>
      </c>
      <c r="K14" s="119">
        <f t="shared" si="2"/>
        <v>4.7901732377538826E-3</v>
      </c>
      <c r="L14" s="120"/>
      <c r="M14" s="184">
        <v>12</v>
      </c>
      <c r="N14" s="185" t="s">
        <v>57</v>
      </c>
      <c r="O14" s="186">
        <v>2.028935185185185E-2</v>
      </c>
      <c r="Q14" s="178"/>
    </row>
    <row r="15" spans="1:17" x14ac:dyDescent="0.35">
      <c r="A15" s="121">
        <v>13</v>
      </c>
      <c r="B15" s="179" t="s">
        <v>56</v>
      </c>
      <c r="C15" s="28">
        <f t="shared" si="0"/>
        <v>1.5185185185185185E-2</v>
      </c>
      <c r="D15" s="123">
        <f t="shared" si="1"/>
        <v>88</v>
      </c>
      <c r="E15" s="124"/>
      <c r="F15" s="125"/>
      <c r="G15" s="117">
        <v>13</v>
      </c>
      <c r="H15" s="179" t="s">
        <v>56</v>
      </c>
      <c r="I15" s="28">
        <v>1.5185185185185185E-2</v>
      </c>
      <c r="J15" s="118">
        <v>88</v>
      </c>
      <c r="K15" s="119">
        <f t="shared" si="2"/>
        <v>4.8984468339307047E-3</v>
      </c>
      <c r="L15" s="120"/>
      <c r="M15" s="184">
        <v>13</v>
      </c>
      <c r="N15" s="182" t="s">
        <v>52</v>
      </c>
      <c r="O15" s="186">
        <v>2.0324074074074074E-2</v>
      </c>
      <c r="Q15" s="178"/>
    </row>
    <row r="16" spans="1:17" x14ac:dyDescent="0.35">
      <c r="A16" s="121">
        <v>14</v>
      </c>
      <c r="B16" s="179" t="s">
        <v>118</v>
      </c>
      <c r="C16" s="28">
        <f t="shared" si="0"/>
        <v>1.5925925925925927E-2</v>
      </c>
      <c r="D16" s="123">
        <f t="shared" si="1"/>
        <v>87</v>
      </c>
      <c r="E16" s="124"/>
      <c r="F16" s="116"/>
      <c r="G16" s="117">
        <v>14</v>
      </c>
      <c r="H16" s="179" t="s">
        <v>118</v>
      </c>
      <c r="I16" s="28">
        <v>1.5925925925925927E-2</v>
      </c>
      <c r="J16" s="118">
        <v>87</v>
      </c>
      <c r="K16" s="119">
        <f t="shared" si="2"/>
        <v>5.1373954599761053E-3</v>
      </c>
      <c r="L16" s="120"/>
      <c r="M16" s="184">
        <v>14</v>
      </c>
      <c r="N16" s="185" t="s">
        <v>179</v>
      </c>
      <c r="O16" s="186">
        <v>2.0416666666666666E-2</v>
      </c>
      <c r="Q16" s="178"/>
    </row>
    <row r="17" spans="1:17" x14ac:dyDescent="0.35">
      <c r="A17" s="121">
        <v>15</v>
      </c>
      <c r="B17" s="179" t="s">
        <v>182</v>
      </c>
      <c r="C17" s="28">
        <f t="shared" si="0"/>
        <v>1.6006944444444445E-2</v>
      </c>
      <c r="D17" s="123">
        <f t="shared" si="1"/>
        <v>86</v>
      </c>
      <c r="E17" s="124"/>
      <c r="F17" s="125"/>
      <c r="G17" s="117">
        <v>15</v>
      </c>
      <c r="H17" s="179" t="s">
        <v>182</v>
      </c>
      <c r="I17" s="28">
        <v>1.6006944444444445E-2</v>
      </c>
      <c r="J17" s="118">
        <v>86</v>
      </c>
      <c r="K17" s="119">
        <f t="shared" si="2"/>
        <v>5.1635304659498208E-3</v>
      </c>
      <c r="L17" s="120"/>
      <c r="M17" s="184">
        <v>15</v>
      </c>
      <c r="N17" s="185" t="s">
        <v>25</v>
      </c>
      <c r="O17" s="186">
        <v>2.1180555555555553E-2</v>
      </c>
      <c r="Q17" s="178"/>
    </row>
    <row r="18" spans="1:17" x14ac:dyDescent="0.35">
      <c r="A18" s="121">
        <v>16</v>
      </c>
      <c r="B18" s="179" t="s">
        <v>171</v>
      </c>
      <c r="C18" s="28">
        <f t="shared" si="0"/>
        <v>1.6180555555555556E-2</v>
      </c>
      <c r="D18" s="123">
        <f t="shared" si="1"/>
        <v>85</v>
      </c>
      <c r="E18" s="124"/>
      <c r="F18" s="125"/>
      <c r="G18" s="117">
        <v>16</v>
      </c>
      <c r="H18" s="179" t="s">
        <v>171</v>
      </c>
      <c r="I18" s="28">
        <v>1.6180555555555556E-2</v>
      </c>
      <c r="J18" s="118">
        <v>85</v>
      </c>
      <c r="K18" s="119">
        <f t="shared" si="2"/>
        <v>5.2195340501792111E-3</v>
      </c>
      <c r="L18" s="120"/>
      <c r="M18" s="184">
        <v>16</v>
      </c>
      <c r="N18" s="182" t="s">
        <v>34</v>
      </c>
      <c r="O18" s="186">
        <v>2.1250000000000002E-2</v>
      </c>
      <c r="Q18" s="178"/>
    </row>
    <row r="19" spans="1:17" x14ac:dyDescent="0.35">
      <c r="A19" s="121">
        <v>17</v>
      </c>
      <c r="B19" s="179" t="s">
        <v>18</v>
      </c>
      <c r="C19" s="28">
        <f t="shared" si="0"/>
        <v>1.6724537037037034E-2</v>
      </c>
      <c r="D19" s="123">
        <f t="shared" si="1"/>
        <v>84</v>
      </c>
      <c r="E19" s="124"/>
      <c r="F19" s="125"/>
      <c r="G19" s="117">
        <v>17</v>
      </c>
      <c r="H19" s="179" t="s">
        <v>18</v>
      </c>
      <c r="I19" s="28">
        <v>1.6724537037037034E-2</v>
      </c>
      <c r="J19" s="118">
        <v>84</v>
      </c>
      <c r="K19" s="119">
        <f t="shared" si="2"/>
        <v>5.3950119474313009E-3</v>
      </c>
      <c r="L19" s="120"/>
      <c r="M19" s="184">
        <v>17</v>
      </c>
      <c r="N19" s="182" t="s">
        <v>22</v>
      </c>
      <c r="O19" s="186">
        <v>2.1666666666666667E-2</v>
      </c>
      <c r="Q19" s="178"/>
    </row>
    <row r="20" spans="1:17" x14ac:dyDescent="0.35">
      <c r="A20" s="121">
        <v>18</v>
      </c>
      <c r="B20" s="179" t="s">
        <v>58</v>
      </c>
      <c r="C20" s="28">
        <f t="shared" si="0"/>
        <v>1.695601851851852E-2</v>
      </c>
      <c r="D20" s="123">
        <f t="shared" si="1"/>
        <v>83</v>
      </c>
      <c r="E20" s="131"/>
      <c r="F20" s="132"/>
      <c r="G20" s="117">
        <v>18</v>
      </c>
      <c r="H20" s="179" t="s">
        <v>58</v>
      </c>
      <c r="I20" s="28">
        <v>1.695601851851852E-2</v>
      </c>
      <c r="J20" s="118">
        <v>83</v>
      </c>
      <c r="K20" s="119">
        <f t="shared" si="2"/>
        <v>5.4696833930704897E-3</v>
      </c>
      <c r="L20" s="120"/>
      <c r="M20" s="184">
        <v>18</v>
      </c>
      <c r="N20" s="182" t="s">
        <v>50</v>
      </c>
      <c r="O20" s="183">
        <v>2.3113425925925926E-2</v>
      </c>
      <c r="Q20" s="178"/>
    </row>
    <row r="21" spans="1:17" x14ac:dyDescent="0.35">
      <c r="A21" s="121">
        <v>19</v>
      </c>
      <c r="B21" s="2" t="s">
        <v>174</v>
      </c>
      <c r="C21" s="28">
        <f t="shared" si="0"/>
        <v>1.7071759259259259E-2</v>
      </c>
      <c r="D21" s="123">
        <f t="shared" si="1"/>
        <v>82</v>
      </c>
      <c r="E21" s="131"/>
      <c r="F21" s="133"/>
      <c r="G21" s="117">
        <v>19</v>
      </c>
      <c r="H21" s="2" t="s">
        <v>174</v>
      </c>
      <c r="I21" s="28">
        <v>1.7071759259259259E-2</v>
      </c>
      <c r="J21" s="118">
        <v>82</v>
      </c>
      <c r="K21" s="119">
        <f t="shared" si="2"/>
        <v>5.5070191158900833E-3</v>
      </c>
      <c r="L21" s="120"/>
      <c r="M21" s="184">
        <v>19</v>
      </c>
      <c r="N21" s="182" t="s">
        <v>21</v>
      </c>
      <c r="O21" s="183">
        <v>2.3518518518518518E-2</v>
      </c>
    </row>
    <row r="22" spans="1:17" ht="12.75" customHeight="1" x14ac:dyDescent="0.35">
      <c r="A22" s="121">
        <v>20</v>
      </c>
      <c r="B22" s="179" t="s">
        <v>86</v>
      </c>
      <c r="C22" s="28">
        <f t="shared" si="0"/>
        <v>1.7187499999999998E-2</v>
      </c>
      <c r="D22" s="123">
        <f t="shared" si="1"/>
        <v>81</v>
      </c>
      <c r="E22" s="131"/>
      <c r="F22" s="133"/>
      <c r="G22" s="117">
        <v>20</v>
      </c>
      <c r="H22" s="179" t="s">
        <v>86</v>
      </c>
      <c r="I22" s="28">
        <v>1.7187499999999998E-2</v>
      </c>
      <c r="J22" s="118">
        <v>81</v>
      </c>
      <c r="K22" s="119">
        <f t="shared" si="2"/>
        <v>5.5443548387096768E-3</v>
      </c>
      <c r="L22" s="120"/>
      <c r="M22" s="190">
        <v>20</v>
      </c>
      <c r="N22" s="191" t="s">
        <v>156</v>
      </c>
      <c r="O22" s="192">
        <v>3.0567129629629628E-2</v>
      </c>
      <c r="Q22" s="178"/>
    </row>
    <row r="23" spans="1:17" x14ac:dyDescent="0.35">
      <c r="A23" s="121">
        <v>21</v>
      </c>
      <c r="B23" s="2" t="s">
        <v>37</v>
      </c>
      <c r="C23" s="28">
        <f t="shared" si="0"/>
        <v>1.7372685185185185E-2</v>
      </c>
      <c r="D23" s="123">
        <f t="shared" si="1"/>
        <v>80</v>
      </c>
      <c r="E23" s="131"/>
      <c r="F23" s="133"/>
      <c r="G23" s="117">
        <v>21</v>
      </c>
      <c r="H23" s="2" t="s">
        <v>37</v>
      </c>
      <c r="I23" s="28">
        <v>1.7372685185185185E-2</v>
      </c>
      <c r="J23" s="118">
        <v>80</v>
      </c>
      <c r="K23" s="119">
        <f t="shared" si="2"/>
        <v>5.6040919952210274E-3</v>
      </c>
      <c r="L23" s="120"/>
      <c r="M23" s="34"/>
      <c r="N23" s="34"/>
      <c r="O23" s="34"/>
      <c r="P23" s="34"/>
      <c r="Q23" s="34"/>
    </row>
    <row r="24" spans="1:17" x14ac:dyDescent="0.35">
      <c r="A24" s="121">
        <v>22</v>
      </c>
      <c r="B24" s="2" t="s">
        <v>11</v>
      </c>
      <c r="C24" s="28">
        <f t="shared" si="0"/>
        <v>1.7673611111111109E-2</v>
      </c>
      <c r="D24" s="123">
        <f t="shared" si="1"/>
        <v>79</v>
      </c>
      <c r="E24" s="131"/>
      <c r="F24" s="133"/>
      <c r="G24" s="117">
        <v>22</v>
      </c>
      <c r="H24" s="2" t="s">
        <v>11</v>
      </c>
      <c r="I24" s="28">
        <v>1.7673611111111109E-2</v>
      </c>
      <c r="J24" s="118">
        <v>79</v>
      </c>
      <c r="K24" s="119">
        <f t="shared" si="2"/>
        <v>5.7011648745519707E-3</v>
      </c>
      <c r="L24" s="120"/>
      <c r="M24" s="34"/>
      <c r="N24" s="34"/>
      <c r="O24" s="34"/>
      <c r="P24" s="34"/>
      <c r="Q24" s="34"/>
    </row>
    <row r="25" spans="1:17" x14ac:dyDescent="0.35">
      <c r="A25" s="121">
        <v>23</v>
      </c>
      <c r="B25" s="179" t="s">
        <v>77</v>
      </c>
      <c r="C25" s="28">
        <f t="shared" si="0"/>
        <v>1.7847222222222223E-2</v>
      </c>
      <c r="D25" s="123">
        <f t="shared" si="1"/>
        <v>78</v>
      </c>
      <c r="E25" s="131"/>
      <c r="F25" s="133"/>
      <c r="G25" s="117">
        <v>23</v>
      </c>
      <c r="H25" s="179" t="s">
        <v>77</v>
      </c>
      <c r="I25" s="28">
        <v>1.7847222222222223E-2</v>
      </c>
      <c r="J25" s="118">
        <v>78</v>
      </c>
      <c r="K25" s="119">
        <f t="shared" si="2"/>
        <v>5.7571684587813619E-3</v>
      </c>
      <c r="L25" s="120"/>
      <c r="M25" s="34"/>
      <c r="N25" s="34"/>
      <c r="O25" s="34"/>
      <c r="P25" s="34"/>
      <c r="Q25" s="34"/>
    </row>
    <row r="26" spans="1:17" x14ac:dyDescent="0.35">
      <c r="A26" s="121">
        <v>24</v>
      </c>
      <c r="B26" s="179" t="s">
        <v>175</v>
      </c>
      <c r="C26" s="28">
        <f t="shared" si="0"/>
        <v>1.7870370370370373E-2</v>
      </c>
      <c r="D26" s="123">
        <f t="shared" si="1"/>
        <v>77</v>
      </c>
      <c r="E26" s="131"/>
      <c r="F26" s="133"/>
      <c r="G26" s="117">
        <v>24</v>
      </c>
      <c r="H26" s="179" t="s">
        <v>175</v>
      </c>
      <c r="I26" s="28">
        <v>1.7870370370370373E-2</v>
      </c>
      <c r="J26" s="118">
        <v>77</v>
      </c>
      <c r="K26" s="119">
        <f t="shared" si="2"/>
        <v>5.7646356033452814E-3</v>
      </c>
      <c r="L26" s="120"/>
      <c r="M26" s="34"/>
      <c r="N26" s="34"/>
      <c r="O26" s="34"/>
      <c r="P26" s="34"/>
      <c r="Q26" s="34"/>
    </row>
    <row r="27" spans="1:17" x14ac:dyDescent="0.35">
      <c r="A27" s="121">
        <v>25</v>
      </c>
      <c r="B27" s="179" t="s">
        <v>100</v>
      </c>
      <c r="C27" s="28">
        <f t="shared" si="0"/>
        <v>1.7893518518518517E-2</v>
      </c>
      <c r="D27" s="123">
        <f t="shared" si="1"/>
        <v>76</v>
      </c>
      <c r="E27" s="131"/>
      <c r="F27" s="133"/>
      <c r="G27" s="117">
        <v>25</v>
      </c>
      <c r="H27" s="179" t="s">
        <v>100</v>
      </c>
      <c r="I27" s="28">
        <v>1.7893518518518517E-2</v>
      </c>
      <c r="J27" s="118">
        <v>76</v>
      </c>
      <c r="K27" s="119">
        <f t="shared" si="2"/>
        <v>5.7721027479091984E-3</v>
      </c>
      <c r="L27" s="120"/>
      <c r="M27" s="34"/>
      <c r="N27" s="34"/>
      <c r="O27" s="34"/>
      <c r="P27" s="34"/>
      <c r="Q27" s="34"/>
    </row>
    <row r="28" spans="1:17" x14ac:dyDescent="0.35">
      <c r="A28" s="121">
        <v>26</v>
      </c>
      <c r="B28" s="179" t="s">
        <v>23</v>
      </c>
      <c r="C28" s="28">
        <f t="shared" si="0"/>
        <v>1.7951388888888888E-2</v>
      </c>
      <c r="D28" s="123">
        <f t="shared" si="1"/>
        <v>75</v>
      </c>
      <c r="E28" s="131"/>
      <c r="F28" s="133"/>
      <c r="G28" s="117">
        <v>26</v>
      </c>
      <c r="H28" s="179" t="s">
        <v>23</v>
      </c>
      <c r="I28" s="28">
        <v>1.7951388888888888E-2</v>
      </c>
      <c r="J28" s="118">
        <v>75</v>
      </c>
      <c r="K28" s="119">
        <f t="shared" si="2"/>
        <v>5.7907706093189961E-3</v>
      </c>
      <c r="L28" s="120"/>
      <c r="M28" s="34"/>
      <c r="N28" s="34"/>
      <c r="O28" s="34"/>
      <c r="P28" s="34"/>
      <c r="Q28" s="34"/>
    </row>
    <row r="29" spans="1:17" x14ac:dyDescent="0.35">
      <c r="A29" s="121">
        <v>27</v>
      </c>
      <c r="B29" s="179" t="s">
        <v>63</v>
      </c>
      <c r="C29" s="28">
        <f t="shared" si="0"/>
        <v>1.8078703703703704E-2</v>
      </c>
      <c r="D29" s="123">
        <f t="shared" si="1"/>
        <v>74</v>
      </c>
      <c r="E29" s="131"/>
      <c r="F29" s="133"/>
      <c r="G29" s="117">
        <v>27</v>
      </c>
      <c r="H29" s="179" t="s">
        <v>63</v>
      </c>
      <c r="I29" s="28">
        <v>1.8078703703703704E-2</v>
      </c>
      <c r="J29" s="118">
        <v>74</v>
      </c>
      <c r="K29" s="119">
        <f t="shared" si="2"/>
        <v>5.8318399044205499E-3</v>
      </c>
      <c r="L29" s="120"/>
      <c r="M29" s="34"/>
      <c r="N29" s="34"/>
      <c r="O29" s="34"/>
      <c r="P29" s="34"/>
      <c r="Q29" s="34"/>
    </row>
    <row r="30" spans="1:17" x14ac:dyDescent="0.35">
      <c r="A30" s="121">
        <v>28</v>
      </c>
      <c r="B30" s="179" t="s">
        <v>90</v>
      </c>
      <c r="C30" s="28">
        <f t="shared" si="0"/>
        <v>1.8287037037037036E-2</v>
      </c>
      <c r="D30" s="123">
        <f t="shared" si="1"/>
        <v>73</v>
      </c>
      <c r="E30" s="131"/>
      <c r="F30" s="133"/>
      <c r="G30" s="117">
        <v>28</v>
      </c>
      <c r="H30" s="179" t="s">
        <v>90</v>
      </c>
      <c r="I30" s="28">
        <v>1.8287037037037036E-2</v>
      </c>
      <c r="J30" s="118">
        <v>73</v>
      </c>
      <c r="K30" s="119">
        <f t="shared" si="2"/>
        <v>5.8990442054958174E-3</v>
      </c>
      <c r="L30" s="120"/>
      <c r="M30" s="34"/>
      <c r="N30" s="34"/>
      <c r="O30" s="34"/>
      <c r="P30" s="34"/>
      <c r="Q30" s="34"/>
    </row>
    <row r="31" spans="1:17" x14ac:dyDescent="0.35">
      <c r="A31" s="121">
        <v>29</v>
      </c>
      <c r="B31" s="179" t="s">
        <v>12</v>
      </c>
      <c r="C31" s="28">
        <f t="shared" si="0"/>
        <v>1.8379629629629628E-2</v>
      </c>
      <c r="D31" s="123">
        <f t="shared" si="1"/>
        <v>72</v>
      </c>
      <c r="E31" s="131"/>
      <c r="F31" s="132"/>
      <c r="G31" s="117">
        <v>29</v>
      </c>
      <c r="H31" s="179" t="s">
        <v>12</v>
      </c>
      <c r="I31" s="28">
        <v>1.8379629629629628E-2</v>
      </c>
      <c r="J31" s="118">
        <v>72</v>
      </c>
      <c r="K31" s="119">
        <f t="shared" si="2"/>
        <v>5.9289127837514922E-3</v>
      </c>
      <c r="L31" s="120"/>
      <c r="M31" s="34"/>
      <c r="N31" s="34"/>
      <c r="O31" s="34"/>
      <c r="P31" s="34"/>
      <c r="Q31" s="34"/>
    </row>
    <row r="32" spans="1:17" x14ac:dyDescent="0.35">
      <c r="A32" s="121">
        <v>30</v>
      </c>
      <c r="B32" s="179" t="s">
        <v>53</v>
      </c>
      <c r="C32" s="28">
        <f t="shared" si="0"/>
        <v>1.8842592592592591E-2</v>
      </c>
      <c r="D32" s="123">
        <f t="shared" si="1"/>
        <v>71</v>
      </c>
      <c r="E32" s="131"/>
      <c r="F32" s="133"/>
      <c r="G32" s="117">
        <v>30</v>
      </c>
      <c r="H32" s="179" t="s">
        <v>53</v>
      </c>
      <c r="I32" s="28">
        <v>1.8842592592592591E-2</v>
      </c>
      <c r="J32" s="118">
        <v>71</v>
      </c>
      <c r="K32" s="119">
        <f t="shared" si="2"/>
        <v>6.0782556750298682E-3</v>
      </c>
      <c r="L32" s="120"/>
      <c r="M32" s="34"/>
      <c r="N32" s="34"/>
      <c r="O32" s="34"/>
      <c r="P32" s="34"/>
      <c r="Q32" s="34"/>
    </row>
    <row r="33" spans="1:17" ht="12.75" customHeight="1" x14ac:dyDescent="0.35">
      <c r="A33" s="121">
        <v>31</v>
      </c>
      <c r="B33" s="179" t="s">
        <v>180</v>
      </c>
      <c r="C33" s="28">
        <f t="shared" si="0"/>
        <v>1.909722222222222E-2</v>
      </c>
      <c r="D33" s="123">
        <f t="shared" si="1"/>
        <v>70</v>
      </c>
      <c r="E33" s="131"/>
      <c r="F33" s="133"/>
      <c r="G33" s="117">
        <v>31</v>
      </c>
      <c r="H33" s="179" t="s">
        <v>180</v>
      </c>
      <c r="I33" s="28">
        <v>1.909722222222222E-2</v>
      </c>
      <c r="J33" s="118">
        <v>70</v>
      </c>
      <c r="K33" s="119">
        <f t="shared" si="2"/>
        <v>6.1603942652329741E-3</v>
      </c>
      <c r="L33" s="120"/>
      <c r="M33" s="34"/>
      <c r="N33" s="34"/>
      <c r="O33" s="34"/>
      <c r="P33" s="34"/>
      <c r="Q33" s="34"/>
    </row>
    <row r="34" spans="1:17" ht="12.75" customHeight="1" x14ac:dyDescent="0.35">
      <c r="A34" s="121">
        <v>32</v>
      </c>
      <c r="B34" s="179" t="s">
        <v>153</v>
      </c>
      <c r="C34" s="28">
        <f t="shared" si="0"/>
        <v>1.9756944444444445E-2</v>
      </c>
      <c r="D34" s="123">
        <f t="shared" si="1"/>
        <v>69</v>
      </c>
      <c r="E34" s="131"/>
      <c r="F34" s="133"/>
      <c r="G34" s="117">
        <v>32</v>
      </c>
      <c r="H34" s="179" t="s">
        <v>153</v>
      </c>
      <c r="I34" s="28">
        <v>1.9756944444444445E-2</v>
      </c>
      <c r="J34" s="118">
        <v>69</v>
      </c>
      <c r="K34" s="119">
        <f t="shared" si="2"/>
        <v>6.3732078853046591E-3</v>
      </c>
      <c r="L34" s="120"/>
      <c r="M34" s="34"/>
      <c r="N34" s="34"/>
      <c r="O34" s="34"/>
      <c r="P34" s="34"/>
      <c r="Q34" s="34"/>
    </row>
    <row r="35" spans="1:17" ht="12.75" customHeight="1" x14ac:dyDescent="0.35">
      <c r="A35" s="121">
        <v>33</v>
      </c>
      <c r="B35" s="2" t="s">
        <v>13</v>
      </c>
      <c r="C35" s="28">
        <f t="shared" si="0"/>
        <v>1.996527777777778E-2</v>
      </c>
      <c r="D35" s="123">
        <f t="shared" si="1"/>
        <v>68</v>
      </c>
      <c r="E35" s="131"/>
      <c r="F35" s="133"/>
      <c r="G35" s="117">
        <v>33</v>
      </c>
      <c r="H35" s="2" t="s">
        <v>13</v>
      </c>
      <c r="I35" s="28">
        <v>1.996527777777778E-2</v>
      </c>
      <c r="J35" s="118">
        <v>68</v>
      </c>
      <c r="K35" s="119">
        <f t="shared" si="2"/>
        <v>6.4404121863799284E-3</v>
      </c>
      <c r="L35" s="120"/>
      <c r="M35" s="34"/>
      <c r="N35" s="34"/>
      <c r="O35" s="34"/>
      <c r="P35" s="34"/>
      <c r="Q35" s="34"/>
    </row>
    <row r="36" spans="1:17" ht="12.75" customHeight="1" x14ac:dyDescent="0.35">
      <c r="A36" s="121">
        <v>34</v>
      </c>
      <c r="B36" s="179" t="s">
        <v>176</v>
      </c>
      <c r="C36" s="28">
        <f t="shared" si="0"/>
        <v>2.0023148148148148E-2</v>
      </c>
      <c r="D36" s="123">
        <f t="shared" si="1"/>
        <v>67</v>
      </c>
      <c r="E36" s="131"/>
      <c r="F36" s="133"/>
      <c r="G36" s="117">
        <v>34</v>
      </c>
      <c r="H36" s="179" t="s">
        <v>176</v>
      </c>
      <c r="I36" s="28">
        <v>2.0023148148148148E-2</v>
      </c>
      <c r="J36" s="118">
        <v>67</v>
      </c>
      <c r="K36" s="119">
        <f t="shared" si="2"/>
        <v>6.4590800477897252E-3</v>
      </c>
      <c r="L36" s="120"/>
      <c r="M36" s="34"/>
      <c r="N36" s="34"/>
      <c r="O36" s="34"/>
      <c r="P36" s="34"/>
      <c r="Q36" s="34"/>
    </row>
    <row r="37" spans="1:17" ht="12.75" customHeight="1" x14ac:dyDescent="0.35">
      <c r="A37" s="121">
        <v>35</v>
      </c>
      <c r="B37" s="179" t="s">
        <v>177</v>
      </c>
      <c r="C37" s="28">
        <f t="shared" si="0"/>
        <v>2.0231481481481482E-2</v>
      </c>
      <c r="D37" s="123">
        <f t="shared" si="1"/>
        <v>66</v>
      </c>
      <c r="E37" s="131"/>
      <c r="F37" s="133"/>
      <c r="G37" s="117">
        <v>35</v>
      </c>
      <c r="H37" s="179" t="s">
        <v>177</v>
      </c>
      <c r="I37" s="28">
        <v>2.0231481481481482E-2</v>
      </c>
      <c r="J37" s="118">
        <v>66</v>
      </c>
      <c r="K37" s="119">
        <f t="shared" si="2"/>
        <v>6.5262843488649944E-3</v>
      </c>
      <c r="L37" s="120"/>
      <c r="M37" s="34"/>
      <c r="N37" s="34"/>
      <c r="O37" s="34"/>
      <c r="P37" s="34"/>
      <c r="Q37" s="34"/>
    </row>
    <row r="38" spans="1:17" ht="12.75" customHeight="1" x14ac:dyDescent="0.35">
      <c r="A38" s="121">
        <v>36</v>
      </c>
      <c r="B38" s="179" t="s">
        <v>57</v>
      </c>
      <c r="C38" s="28">
        <f t="shared" si="0"/>
        <v>2.028935185185185E-2</v>
      </c>
      <c r="D38" s="123">
        <f t="shared" si="1"/>
        <v>65</v>
      </c>
      <c r="E38" s="131"/>
      <c r="F38" s="133"/>
      <c r="G38" s="117">
        <v>36</v>
      </c>
      <c r="H38" s="179" t="s">
        <v>57</v>
      </c>
      <c r="I38" s="28">
        <v>2.028935185185185E-2</v>
      </c>
      <c r="J38" s="118">
        <v>65</v>
      </c>
      <c r="K38" s="119">
        <f t="shared" si="2"/>
        <v>6.5449522102747903E-3</v>
      </c>
      <c r="L38" s="120"/>
      <c r="M38" s="34"/>
      <c r="N38" s="34"/>
      <c r="O38" s="34"/>
      <c r="P38" s="34"/>
      <c r="Q38" s="34"/>
    </row>
    <row r="39" spans="1:17" ht="12.75" customHeight="1" x14ac:dyDescent="0.35">
      <c r="A39" s="121">
        <v>37</v>
      </c>
      <c r="B39" s="179" t="s">
        <v>52</v>
      </c>
      <c r="C39" s="28">
        <f t="shared" si="0"/>
        <v>2.0324074074074074E-2</v>
      </c>
      <c r="D39" s="123">
        <f t="shared" si="1"/>
        <v>64</v>
      </c>
      <c r="E39" s="131"/>
      <c r="F39" s="133"/>
      <c r="G39" s="117">
        <v>37</v>
      </c>
      <c r="H39" s="179" t="s">
        <v>52</v>
      </c>
      <c r="I39" s="28">
        <v>2.0324074074074074E-2</v>
      </c>
      <c r="J39" s="118">
        <v>64</v>
      </c>
      <c r="K39" s="119">
        <f t="shared" si="2"/>
        <v>6.5561529271206693E-3</v>
      </c>
      <c r="L39" s="120"/>
      <c r="M39" s="34"/>
      <c r="N39" s="34"/>
      <c r="O39" s="34"/>
      <c r="P39" s="34"/>
      <c r="Q39" s="34"/>
    </row>
    <row r="40" spans="1:17" ht="12.75" customHeight="1" x14ac:dyDescent="0.35">
      <c r="A40" s="121">
        <v>38</v>
      </c>
      <c r="B40" s="179" t="s">
        <v>178</v>
      </c>
      <c r="C40" s="28">
        <f t="shared" si="0"/>
        <v>2.0347222222222221E-2</v>
      </c>
      <c r="D40" s="123">
        <f t="shared" si="1"/>
        <v>63</v>
      </c>
      <c r="E40" s="131"/>
      <c r="F40" s="133"/>
      <c r="G40" s="117">
        <v>38</v>
      </c>
      <c r="H40" s="179" t="s">
        <v>178</v>
      </c>
      <c r="I40" s="28">
        <v>2.0347222222222221E-2</v>
      </c>
      <c r="J40" s="118">
        <v>63</v>
      </c>
      <c r="K40" s="119">
        <f t="shared" si="2"/>
        <v>6.5636200716845871E-3</v>
      </c>
      <c r="L40" s="120"/>
      <c r="M40" s="34"/>
      <c r="N40" s="34"/>
      <c r="O40" s="34"/>
      <c r="P40" s="34"/>
      <c r="Q40" s="34"/>
    </row>
    <row r="41" spans="1:17" ht="12.75" customHeight="1" x14ac:dyDescent="0.35">
      <c r="A41" s="121">
        <v>39</v>
      </c>
      <c r="B41" s="179" t="s">
        <v>179</v>
      </c>
      <c r="C41" s="28">
        <f t="shared" si="0"/>
        <v>2.0416666666666666E-2</v>
      </c>
      <c r="D41" s="123">
        <f t="shared" si="1"/>
        <v>62</v>
      </c>
      <c r="E41" s="131"/>
      <c r="F41" s="133"/>
      <c r="G41" s="117">
        <v>39</v>
      </c>
      <c r="H41" s="179" t="s">
        <v>179</v>
      </c>
      <c r="I41" s="28">
        <v>2.0416666666666666E-2</v>
      </c>
      <c r="J41" s="118">
        <v>62</v>
      </c>
      <c r="K41" s="119">
        <f t="shared" si="2"/>
        <v>6.5860215053763441E-3</v>
      </c>
      <c r="L41" s="120"/>
      <c r="M41" s="34"/>
      <c r="N41" s="34"/>
      <c r="O41" s="34"/>
      <c r="P41" s="34"/>
      <c r="Q41" s="34"/>
    </row>
    <row r="42" spans="1:17" ht="12.75" customHeight="1" x14ac:dyDescent="0.35">
      <c r="A42" s="121">
        <v>40</v>
      </c>
      <c r="B42" s="2" t="s">
        <v>25</v>
      </c>
      <c r="C42" s="28">
        <f t="shared" si="0"/>
        <v>2.1180555555555553E-2</v>
      </c>
      <c r="D42" s="123">
        <f t="shared" si="1"/>
        <v>61</v>
      </c>
      <c r="E42" s="131"/>
      <c r="F42" s="132"/>
      <c r="G42" s="117">
        <v>40</v>
      </c>
      <c r="H42" s="2" t="s">
        <v>25</v>
      </c>
      <c r="I42" s="28">
        <v>2.1180555555555553E-2</v>
      </c>
      <c r="J42" s="118">
        <v>61</v>
      </c>
      <c r="K42" s="119">
        <f t="shared" si="2"/>
        <v>6.8324372759856625E-3</v>
      </c>
      <c r="L42" s="120"/>
      <c r="M42" s="34"/>
      <c r="N42" s="34"/>
      <c r="O42" s="34"/>
      <c r="P42" s="34"/>
      <c r="Q42" s="34"/>
    </row>
    <row r="43" spans="1:17" ht="12.75" customHeight="1" x14ac:dyDescent="0.35">
      <c r="A43" s="121">
        <v>41</v>
      </c>
      <c r="B43" s="179" t="s">
        <v>34</v>
      </c>
      <c r="C43" s="28">
        <f t="shared" si="0"/>
        <v>2.1250000000000002E-2</v>
      </c>
      <c r="D43" s="123">
        <f t="shared" si="1"/>
        <v>60</v>
      </c>
      <c r="E43" s="131"/>
      <c r="F43" s="133"/>
      <c r="G43" s="117">
        <v>41</v>
      </c>
      <c r="H43" s="179" t="s">
        <v>34</v>
      </c>
      <c r="I43" s="28">
        <v>2.1250000000000002E-2</v>
      </c>
      <c r="J43" s="118">
        <v>60</v>
      </c>
      <c r="K43" s="119">
        <f t="shared" si="2"/>
        <v>6.8548387096774195E-3</v>
      </c>
      <c r="L43" s="120"/>
      <c r="M43" s="34"/>
      <c r="N43" s="34"/>
      <c r="O43" s="34"/>
      <c r="P43" s="34"/>
      <c r="Q43" s="34"/>
    </row>
    <row r="44" spans="1:17" ht="12.75" customHeight="1" x14ac:dyDescent="0.35">
      <c r="A44" s="121">
        <v>42</v>
      </c>
      <c r="B44" s="2" t="s">
        <v>22</v>
      </c>
      <c r="C44" s="28">
        <f t="shared" si="0"/>
        <v>2.1666666666666667E-2</v>
      </c>
      <c r="D44" s="123">
        <f t="shared" si="1"/>
        <v>59</v>
      </c>
      <c r="E44" s="131"/>
      <c r="F44" s="133"/>
      <c r="G44" s="117">
        <v>42</v>
      </c>
      <c r="H44" s="2" t="s">
        <v>22</v>
      </c>
      <c r="I44" s="28">
        <v>2.1666666666666667E-2</v>
      </c>
      <c r="J44" s="118">
        <v>59</v>
      </c>
      <c r="K44" s="119">
        <f t="shared" si="2"/>
        <v>6.9892473118279572E-3</v>
      </c>
      <c r="L44" s="120"/>
      <c r="M44" s="34"/>
      <c r="N44" s="34"/>
      <c r="O44" s="34"/>
      <c r="P44" s="34"/>
      <c r="Q44" s="34"/>
    </row>
    <row r="45" spans="1:17" ht="12.75" customHeight="1" x14ac:dyDescent="0.35">
      <c r="A45" s="121">
        <v>43</v>
      </c>
      <c r="B45" s="2" t="s">
        <v>31</v>
      </c>
      <c r="C45" s="28">
        <f t="shared" si="0"/>
        <v>2.1956018518518517E-2</v>
      </c>
      <c r="D45" s="123">
        <f t="shared" si="1"/>
        <v>58</v>
      </c>
      <c r="E45" s="131"/>
      <c r="F45" s="133"/>
      <c r="G45" s="117">
        <v>43</v>
      </c>
      <c r="H45" s="2" t="s">
        <v>31</v>
      </c>
      <c r="I45" s="28">
        <v>2.1956018518518517E-2</v>
      </c>
      <c r="J45" s="118">
        <v>58</v>
      </c>
      <c r="K45" s="119">
        <f t="shared" si="2"/>
        <v>7.0825866188769411E-3</v>
      </c>
      <c r="L45" s="120"/>
      <c r="M45" s="34"/>
      <c r="N45" s="34"/>
      <c r="O45" s="34"/>
      <c r="P45" s="34"/>
      <c r="Q45" s="34"/>
    </row>
    <row r="46" spans="1:17" ht="12.75" customHeight="1" x14ac:dyDescent="0.35">
      <c r="A46" s="121">
        <v>44</v>
      </c>
      <c r="B46" s="179" t="s">
        <v>50</v>
      </c>
      <c r="C46" s="28">
        <f t="shared" si="0"/>
        <v>2.3113425925925926E-2</v>
      </c>
      <c r="D46" s="123">
        <f t="shared" si="1"/>
        <v>57</v>
      </c>
      <c r="E46" s="131"/>
      <c r="F46" s="133"/>
      <c r="G46" s="117">
        <v>44</v>
      </c>
      <c r="H46" s="179" t="s">
        <v>50</v>
      </c>
      <c r="I46" s="28">
        <v>2.3113425925925926E-2</v>
      </c>
      <c r="J46" s="118">
        <v>57</v>
      </c>
      <c r="K46" s="119">
        <f t="shared" si="2"/>
        <v>7.4559438470728793E-3</v>
      </c>
      <c r="L46" s="120"/>
      <c r="M46" s="34"/>
      <c r="N46" s="34"/>
      <c r="O46" s="34"/>
      <c r="P46" s="34"/>
      <c r="Q46" s="34"/>
    </row>
    <row r="47" spans="1:17" ht="13.5" customHeight="1" x14ac:dyDescent="0.35">
      <c r="A47" s="121">
        <v>45</v>
      </c>
      <c r="B47" s="179" t="s">
        <v>21</v>
      </c>
      <c r="C47" s="28">
        <f t="shared" si="0"/>
        <v>2.3518518518518518E-2</v>
      </c>
      <c r="D47" s="123">
        <f t="shared" si="1"/>
        <v>56</v>
      </c>
      <c r="E47" s="131"/>
      <c r="F47" s="133"/>
      <c r="G47" s="117">
        <v>45</v>
      </c>
      <c r="H47" s="179" t="s">
        <v>21</v>
      </c>
      <c r="I47" s="28">
        <v>2.3518518518518518E-2</v>
      </c>
      <c r="J47" s="118">
        <v>56</v>
      </c>
      <c r="K47" s="119">
        <f t="shared" si="2"/>
        <v>7.5866188769414577E-3</v>
      </c>
      <c r="L47" s="120"/>
      <c r="M47" s="34"/>
      <c r="N47" s="34"/>
      <c r="O47" s="34"/>
      <c r="P47" s="34"/>
      <c r="Q47" s="34"/>
    </row>
    <row r="48" spans="1:17" ht="12.75" customHeight="1" x14ac:dyDescent="0.35">
      <c r="A48" s="121">
        <v>46</v>
      </c>
      <c r="B48" s="179" t="s">
        <v>35</v>
      </c>
      <c r="C48" s="28">
        <f t="shared" si="0"/>
        <v>2.5300925925925925E-2</v>
      </c>
      <c r="D48" s="123">
        <f t="shared" si="1"/>
        <v>55</v>
      </c>
      <c r="E48" s="131"/>
      <c r="F48" s="133"/>
      <c r="G48" s="117">
        <v>46</v>
      </c>
      <c r="H48" s="179" t="s">
        <v>35</v>
      </c>
      <c r="I48" s="28">
        <v>2.5300925925925925E-2</v>
      </c>
      <c r="J48" s="118">
        <v>55</v>
      </c>
      <c r="K48" s="119">
        <f t="shared" si="2"/>
        <v>8.1615890083632011E-3</v>
      </c>
      <c r="L48" s="120"/>
      <c r="M48" s="34"/>
      <c r="N48" s="34"/>
      <c r="O48" s="34"/>
      <c r="P48" s="34"/>
      <c r="Q48" s="34"/>
    </row>
    <row r="49" spans="1:17" ht="12.75" customHeight="1" x14ac:dyDescent="0.35">
      <c r="A49" s="135">
        <v>47</v>
      </c>
      <c r="B49" s="189" t="s">
        <v>156</v>
      </c>
      <c r="C49" s="150">
        <f t="shared" si="0"/>
        <v>3.0567129629629628E-2</v>
      </c>
      <c r="D49" s="129">
        <f t="shared" si="1"/>
        <v>54</v>
      </c>
      <c r="E49" s="136"/>
      <c r="F49" s="132"/>
      <c r="G49" s="127">
        <v>47</v>
      </c>
      <c r="H49" s="189" t="s">
        <v>156</v>
      </c>
      <c r="I49" s="150">
        <v>3.0567129629629628E-2</v>
      </c>
      <c r="J49" s="155">
        <v>54</v>
      </c>
      <c r="K49" s="156">
        <f t="shared" si="2"/>
        <v>9.8603643966547177E-3</v>
      </c>
      <c r="L49" s="120"/>
      <c r="M49" s="34"/>
      <c r="N49" s="34"/>
      <c r="O49" s="34"/>
      <c r="P49" s="34"/>
      <c r="Q49" s="34"/>
    </row>
    <row r="50" spans="1:17" x14ac:dyDescent="0.35">
      <c r="A50" s="141"/>
      <c r="B50" s="22"/>
      <c r="C50" s="142"/>
      <c r="D50" s="141"/>
      <c r="E50" s="143"/>
    </row>
    <row r="51" spans="1:17" x14ac:dyDescent="0.35">
      <c r="A51" s="141"/>
      <c r="B51" s="22"/>
      <c r="C51" s="142"/>
      <c r="D51" s="141"/>
      <c r="E51" s="143"/>
    </row>
  </sheetData>
  <sortState xmlns:xlrd2="http://schemas.microsoft.com/office/spreadsheetml/2017/richdata2" ref="N3:P49">
    <sortCondition ref="P3:P49"/>
    <sortCondition ref="O3:O49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V131"/>
  <sheetViews>
    <sheetView showGridLines="0" topLeftCell="A22" zoomScaleNormal="100" workbookViewId="0">
      <selection sqref="A1:XFD1"/>
    </sheetView>
  </sheetViews>
  <sheetFormatPr defaultColWidth="13.59765625" defaultRowHeight="12.75" x14ac:dyDescent="0.35"/>
  <cols>
    <col min="1" max="1" width="4.46484375" style="10" customWidth="1"/>
    <col min="2" max="2" width="19.53125" style="11" bestFit="1" customWidth="1"/>
    <col min="3" max="3" width="10.265625" style="14" customWidth="1"/>
    <col min="4" max="4" width="6.19921875" style="10" bestFit="1" customWidth="1"/>
    <col min="5" max="5" width="3.3984375" style="15" bestFit="1" customWidth="1"/>
    <col min="6" max="6" width="3.3984375" style="87" customWidth="1"/>
    <col min="7" max="7" width="4.33203125" style="10" bestFit="1" customWidth="1"/>
    <col min="8" max="8" width="17.265625" style="11" bestFit="1" customWidth="1"/>
    <col min="9" max="9" width="7.796875" style="16" bestFit="1" customWidth="1"/>
    <col min="10" max="10" width="6.19921875" style="10" bestFit="1" customWidth="1"/>
    <col min="11" max="11" width="8.06640625" style="17" customWidth="1"/>
    <col min="12" max="12" width="3.19921875" style="17" customWidth="1"/>
    <col min="13" max="13" width="3.9296875" style="11" bestFit="1" customWidth="1"/>
    <col min="14" max="14" width="17.265625" style="11" bestFit="1" customWidth="1"/>
    <col min="15" max="15" width="7.796875" style="11" customWidth="1"/>
    <col min="16" max="16" width="3.06640625" style="11" customWidth="1"/>
    <col min="17" max="16384" width="13.59765625" style="11"/>
  </cols>
  <sheetData>
    <row r="1" spans="1:22" s="8" customFormat="1" ht="19.5" customHeight="1" x14ac:dyDescent="0.35">
      <c r="A1" s="270" t="s">
        <v>199</v>
      </c>
      <c r="B1" s="271"/>
      <c r="C1" s="271"/>
      <c r="D1" s="271"/>
      <c r="E1" s="271"/>
      <c r="F1" s="242"/>
      <c r="G1" s="7">
        <v>3.1</v>
      </c>
      <c r="H1" s="36" t="s">
        <v>158</v>
      </c>
      <c r="I1" s="27"/>
      <c r="J1" s="27"/>
      <c r="L1" s="7"/>
    </row>
    <row r="2" spans="1:22" s="10" customFormat="1" ht="26.25" x14ac:dyDescent="0.4">
      <c r="A2" s="83" t="s">
        <v>5</v>
      </c>
      <c r="B2" s="83" t="s">
        <v>6</v>
      </c>
      <c r="C2" s="84" t="s">
        <v>0</v>
      </c>
      <c r="D2" s="9" t="s">
        <v>1</v>
      </c>
      <c r="E2" s="90" t="s">
        <v>48</v>
      </c>
      <c r="F2" s="92"/>
      <c r="G2" s="91" t="s">
        <v>5</v>
      </c>
      <c r="H2" s="18" t="s">
        <v>105</v>
      </c>
      <c r="I2" s="18" t="s">
        <v>0</v>
      </c>
      <c r="J2" s="9" t="s">
        <v>1</v>
      </c>
      <c r="K2" s="18" t="s">
        <v>49</v>
      </c>
      <c r="L2" s="31"/>
      <c r="M2" s="59" t="s">
        <v>5</v>
      </c>
      <c r="N2" s="59" t="s">
        <v>157</v>
      </c>
      <c r="O2" s="60" t="s">
        <v>0</v>
      </c>
      <c r="R2" s="11"/>
      <c r="S2" s="11"/>
      <c r="T2" s="11"/>
      <c r="U2" s="11"/>
      <c r="V2" s="11"/>
    </row>
    <row r="3" spans="1:22" ht="12.75" customHeight="1" x14ac:dyDescent="0.35">
      <c r="A3" s="121">
        <v>1</v>
      </c>
      <c r="B3" s="179" t="s">
        <v>61</v>
      </c>
      <c r="C3" s="28">
        <f>VLOOKUP($B3,$H$2:$J$95,2,FALSE)</f>
        <v>1.2187500000000002E-2</v>
      </c>
      <c r="D3" s="123">
        <f t="shared" ref="D3:D34" si="0">VLOOKUP($B3,$H$2:$J$95,3,FALSE)</f>
        <v>100</v>
      </c>
      <c r="E3" s="124"/>
      <c r="F3" s="85"/>
      <c r="G3" s="13">
        <v>1</v>
      </c>
      <c r="H3" s="179" t="s">
        <v>61</v>
      </c>
      <c r="I3" s="28">
        <v>1.2187500000000002E-2</v>
      </c>
      <c r="J3" s="118">
        <v>100</v>
      </c>
      <c r="K3" s="119">
        <f t="shared" ref="K3:K34" si="1">I3/G$1</f>
        <v>3.9314516129032263E-3</v>
      </c>
      <c r="L3" s="32"/>
      <c r="M3" s="61">
        <v>1</v>
      </c>
      <c r="N3" s="62" t="s">
        <v>181</v>
      </c>
      <c r="O3" s="64">
        <v>1.5092592592592593E-2</v>
      </c>
    </row>
    <row r="4" spans="1:22" x14ac:dyDescent="0.35">
      <c r="A4" s="121">
        <v>2</v>
      </c>
      <c r="B4" s="179" t="s">
        <v>170</v>
      </c>
      <c r="C4" s="28">
        <f t="shared" ref="C4:C13" si="2">VLOOKUP($B4,$H$2:$J$95,2,FALSE)</f>
        <v>1.2627314814814815E-2</v>
      </c>
      <c r="D4" s="123">
        <f t="shared" si="0"/>
        <v>99</v>
      </c>
      <c r="E4" s="124"/>
      <c r="F4" s="85"/>
      <c r="G4" s="13">
        <v>2</v>
      </c>
      <c r="H4" s="179" t="s">
        <v>170</v>
      </c>
      <c r="I4" s="28">
        <v>1.2627314814814815E-2</v>
      </c>
      <c r="J4" s="118">
        <v>99</v>
      </c>
      <c r="K4" s="119">
        <f t="shared" si="1"/>
        <v>4.0733273596176818E-3</v>
      </c>
      <c r="L4" s="32"/>
      <c r="M4" s="65">
        <v>2</v>
      </c>
      <c r="N4" s="62" t="s">
        <v>11</v>
      </c>
      <c r="O4" s="64">
        <v>1.7453703703703704E-2</v>
      </c>
    </row>
    <row r="5" spans="1:22" x14ac:dyDescent="0.35">
      <c r="A5" s="121">
        <v>3</v>
      </c>
      <c r="B5" s="179" t="s">
        <v>38</v>
      </c>
      <c r="C5" s="28">
        <f t="shared" si="2"/>
        <v>1.2789351851851852E-2</v>
      </c>
      <c r="D5" s="123">
        <f t="shared" si="0"/>
        <v>98</v>
      </c>
      <c r="E5" s="124"/>
      <c r="F5" s="85"/>
      <c r="G5" s="13">
        <v>3</v>
      </c>
      <c r="H5" s="179" t="s">
        <v>38</v>
      </c>
      <c r="I5" s="28">
        <v>1.2789351851851852E-2</v>
      </c>
      <c r="J5" s="118">
        <v>98</v>
      </c>
      <c r="K5" s="119">
        <f t="shared" si="1"/>
        <v>4.1255973715651137E-3</v>
      </c>
      <c r="L5" s="32"/>
      <c r="M5" s="65">
        <v>3</v>
      </c>
      <c r="N5" s="62" t="s">
        <v>90</v>
      </c>
      <c r="O5" s="64">
        <v>1.7476851851851851E-2</v>
      </c>
    </row>
    <row r="6" spans="1:22" x14ac:dyDescent="0.35">
      <c r="A6" s="121">
        <v>4</v>
      </c>
      <c r="B6" s="179" t="s">
        <v>139</v>
      </c>
      <c r="C6" s="28">
        <f t="shared" si="2"/>
        <v>1.2939814814814814E-2</v>
      </c>
      <c r="D6" s="123">
        <f t="shared" si="0"/>
        <v>97</v>
      </c>
      <c r="E6" s="124"/>
      <c r="F6" s="85"/>
      <c r="G6" s="13">
        <v>4</v>
      </c>
      <c r="H6" s="179" t="s">
        <v>139</v>
      </c>
      <c r="I6" s="28">
        <v>1.2939814814814814E-2</v>
      </c>
      <c r="J6" s="118">
        <v>97</v>
      </c>
      <c r="K6" s="119">
        <f t="shared" si="1"/>
        <v>4.1741338112305853E-3</v>
      </c>
      <c r="L6" s="32"/>
      <c r="M6" s="65">
        <v>4</v>
      </c>
      <c r="N6" s="62" t="s">
        <v>53</v>
      </c>
      <c r="O6" s="64">
        <v>1.7604166666666667E-2</v>
      </c>
    </row>
    <row r="7" spans="1:22" x14ac:dyDescent="0.35">
      <c r="A7" s="121">
        <v>5</v>
      </c>
      <c r="B7" s="179" t="s">
        <v>123</v>
      </c>
      <c r="C7" s="28">
        <f t="shared" si="2"/>
        <v>1.3379629629629628E-2</v>
      </c>
      <c r="D7" s="123">
        <f t="shared" si="0"/>
        <v>96</v>
      </c>
      <c r="E7" s="124"/>
      <c r="F7" s="85"/>
      <c r="G7" s="13">
        <v>5</v>
      </c>
      <c r="H7" s="179" t="s">
        <v>123</v>
      </c>
      <c r="I7" s="29">
        <v>1.3379629629629628E-2</v>
      </c>
      <c r="J7" s="118">
        <v>96</v>
      </c>
      <c r="K7" s="119">
        <f t="shared" si="1"/>
        <v>4.3160095579450417E-3</v>
      </c>
      <c r="L7" s="32"/>
      <c r="M7" s="65">
        <v>5</v>
      </c>
      <c r="N7" s="62" t="s">
        <v>183</v>
      </c>
      <c r="O7" s="64">
        <v>1.7754629629629631E-2</v>
      </c>
    </row>
    <row r="8" spans="1:22" x14ac:dyDescent="0.35">
      <c r="A8" s="121">
        <v>6</v>
      </c>
      <c r="B8" s="179" t="s">
        <v>55</v>
      </c>
      <c r="C8" s="28">
        <f t="shared" si="2"/>
        <v>1.3414351851851851E-2</v>
      </c>
      <c r="D8" s="123">
        <f t="shared" si="0"/>
        <v>95</v>
      </c>
      <c r="E8" s="124"/>
      <c r="F8" s="85"/>
      <c r="G8" s="13">
        <v>6</v>
      </c>
      <c r="H8" s="179" t="s">
        <v>55</v>
      </c>
      <c r="I8" s="28">
        <v>1.3414351851851851E-2</v>
      </c>
      <c r="J8" s="118">
        <v>95</v>
      </c>
      <c r="K8" s="119">
        <f t="shared" si="1"/>
        <v>4.3272102747909198E-3</v>
      </c>
      <c r="L8" s="32"/>
      <c r="M8" s="65">
        <v>6</v>
      </c>
      <c r="N8" s="62" t="s">
        <v>63</v>
      </c>
      <c r="O8" s="64">
        <v>1.7881944444444443E-2</v>
      </c>
    </row>
    <row r="9" spans="1:22" x14ac:dyDescent="0.35">
      <c r="A9" s="121">
        <v>7</v>
      </c>
      <c r="B9" s="179" t="s">
        <v>169</v>
      </c>
      <c r="C9" s="28">
        <f t="shared" si="2"/>
        <v>1.3715277777777778E-2</v>
      </c>
      <c r="D9" s="123">
        <f t="shared" si="0"/>
        <v>94</v>
      </c>
      <c r="E9" s="124"/>
      <c r="F9" s="85"/>
      <c r="G9" s="13">
        <v>7</v>
      </c>
      <c r="H9" s="179" t="s">
        <v>169</v>
      </c>
      <c r="I9" s="28">
        <v>1.3715277777777778E-2</v>
      </c>
      <c r="J9" s="118">
        <v>94</v>
      </c>
      <c r="K9" s="119">
        <f t="shared" si="1"/>
        <v>4.4242831541218639E-3</v>
      </c>
      <c r="L9" s="32"/>
      <c r="M9" s="65">
        <v>7</v>
      </c>
      <c r="N9" s="62" t="s">
        <v>100</v>
      </c>
      <c r="O9" s="64">
        <v>1.8391203703703705E-2</v>
      </c>
    </row>
    <row r="10" spans="1:22" x14ac:dyDescent="0.35">
      <c r="A10" s="121">
        <v>8</v>
      </c>
      <c r="B10" s="179" t="s">
        <v>81</v>
      </c>
      <c r="C10" s="28">
        <f t="shared" si="2"/>
        <v>1.3819444444444445E-2</v>
      </c>
      <c r="D10" s="123">
        <f t="shared" si="0"/>
        <v>93</v>
      </c>
      <c r="E10" s="124"/>
      <c r="F10" s="85"/>
      <c r="G10" s="13">
        <v>8</v>
      </c>
      <c r="H10" s="179" t="s">
        <v>81</v>
      </c>
      <c r="I10" s="28">
        <v>1.3819444444444445E-2</v>
      </c>
      <c r="J10" s="118">
        <v>93</v>
      </c>
      <c r="K10" s="119">
        <f t="shared" si="1"/>
        <v>4.4578853046594981E-3</v>
      </c>
      <c r="L10" s="32"/>
      <c r="M10" s="65">
        <v>8</v>
      </c>
      <c r="N10" s="62" t="s">
        <v>153</v>
      </c>
      <c r="O10" s="64">
        <v>1.8541666666666668E-2</v>
      </c>
    </row>
    <row r="11" spans="1:22" ht="12.75" customHeight="1" x14ac:dyDescent="0.35">
      <c r="A11" s="121">
        <v>9</v>
      </c>
      <c r="B11" s="179" t="s">
        <v>172</v>
      </c>
      <c r="C11" s="28">
        <f t="shared" si="2"/>
        <v>1.3842592592592594E-2</v>
      </c>
      <c r="D11" s="123">
        <f t="shared" si="0"/>
        <v>92</v>
      </c>
      <c r="E11" s="124"/>
      <c r="F11" s="85"/>
      <c r="G11" s="13">
        <v>9</v>
      </c>
      <c r="H11" s="179" t="s">
        <v>172</v>
      </c>
      <c r="I11" s="29">
        <v>1.3842592592592594E-2</v>
      </c>
      <c r="J11" s="118">
        <v>92</v>
      </c>
      <c r="K11" s="119">
        <f t="shared" si="1"/>
        <v>4.4653524492234168E-3</v>
      </c>
      <c r="L11" s="32"/>
      <c r="M11" s="65">
        <v>9</v>
      </c>
      <c r="N11" s="62" t="s">
        <v>23</v>
      </c>
      <c r="O11" s="64">
        <v>1.8738425925925926E-2</v>
      </c>
    </row>
    <row r="12" spans="1:22" x14ac:dyDescent="0.35">
      <c r="A12" s="121">
        <v>10</v>
      </c>
      <c r="B12" s="179" t="s">
        <v>87</v>
      </c>
      <c r="C12" s="28">
        <f t="shared" si="2"/>
        <v>1.3854166666666666E-2</v>
      </c>
      <c r="D12" s="123">
        <f t="shared" si="0"/>
        <v>91</v>
      </c>
      <c r="E12" s="124"/>
      <c r="F12" s="85"/>
      <c r="G12" s="13">
        <v>10</v>
      </c>
      <c r="H12" s="179" t="s">
        <v>87</v>
      </c>
      <c r="I12" s="28">
        <v>1.3854166666666666E-2</v>
      </c>
      <c r="J12" s="118">
        <v>91</v>
      </c>
      <c r="K12" s="119">
        <f t="shared" si="1"/>
        <v>4.4690860215053762E-3</v>
      </c>
      <c r="L12" s="32"/>
      <c r="M12" s="65">
        <v>10</v>
      </c>
      <c r="N12" s="62" t="s">
        <v>13</v>
      </c>
      <c r="O12" s="64">
        <v>1.9594907407407405E-2</v>
      </c>
    </row>
    <row r="13" spans="1:22" x14ac:dyDescent="0.35">
      <c r="A13" s="121">
        <v>11</v>
      </c>
      <c r="B13" s="179" t="s">
        <v>114</v>
      </c>
      <c r="C13" s="28">
        <f t="shared" si="2"/>
        <v>1.4108796296296295E-2</v>
      </c>
      <c r="D13" s="123">
        <f t="shared" si="0"/>
        <v>90</v>
      </c>
      <c r="E13" s="124"/>
      <c r="F13" s="85"/>
      <c r="G13" s="13">
        <v>11</v>
      </c>
      <c r="H13" s="179" t="s">
        <v>114</v>
      </c>
      <c r="I13" s="28">
        <v>1.4108796296296295E-2</v>
      </c>
      <c r="J13" s="118">
        <v>90</v>
      </c>
      <c r="K13" s="119">
        <f t="shared" si="1"/>
        <v>4.551224611708482E-3</v>
      </c>
      <c r="L13" s="32"/>
      <c r="M13" s="65">
        <v>11</v>
      </c>
      <c r="N13" s="62" t="s">
        <v>184</v>
      </c>
      <c r="O13" s="64">
        <v>1.9756944444444445E-2</v>
      </c>
    </row>
    <row r="14" spans="1:22" x14ac:dyDescent="0.35">
      <c r="A14" s="121">
        <v>12</v>
      </c>
      <c r="B14" s="179" t="s">
        <v>51</v>
      </c>
      <c r="C14" s="28">
        <f t="shared" ref="C14:C34" si="3">VLOOKUP($B14,$H$2:$J$95,2,FALSE)</f>
        <v>1.4166666666666666E-2</v>
      </c>
      <c r="D14" s="123">
        <f t="shared" si="0"/>
        <v>89</v>
      </c>
      <c r="E14" s="124"/>
      <c r="F14" s="85"/>
      <c r="G14" s="13">
        <v>12</v>
      </c>
      <c r="H14" s="179" t="s">
        <v>51</v>
      </c>
      <c r="I14" s="28">
        <v>1.4166666666666666E-2</v>
      </c>
      <c r="J14" s="118">
        <v>89</v>
      </c>
      <c r="K14" s="119">
        <f t="shared" si="1"/>
        <v>4.5698924731182788E-3</v>
      </c>
      <c r="L14" s="32"/>
      <c r="M14" s="65">
        <v>12</v>
      </c>
      <c r="N14" s="62" t="s">
        <v>59</v>
      </c>
      <c r="O14" s="64">
        <v>1.9803240740740739E-2</v>
      </c>
    </row>
    <row r="15" spans="1:22" x14ac:dyDescent="0.35">
      <c r="A15" s="121">
        <v>13</v>
      </c>
      <c r="B15" s="179" t="s">
        <v>181</v>
      </c>
      <c r="C15" s="28">
        <f t="shared" si="3"/>
        <v>1.5092592592592593E-2</v>
      </c>
      <c r="D15" s="123">
        <f t="shared" si="0"/>
        <v>88</v>
      </c>
      <c r="E15" s="124"/>
      <c r="F15" s="85"/>
      <c r="G15" s="13">
        <v>13</v>
      </c>
      <c r="H15" s="179" t="s">
        <v>181</v>
      </c>
      <c r="I15" s="28">
        <v>1.5092592592592593E-2</v>
      </c>
      <c r="J15" s="118">
        <v>88</v>
      </c>
      <c r="K15" s="119">
        <f t="shared" si="1"/>
        <v>4.8685782556750299E-3</v>
      </c>
      <c r="L15" s="32"/>
      <c r="M15" s="65">
        <v>13</v>
      </c>
      <c r="N15" s="62" t="s">
        <v>108</v>
      </c>
      <c r="O15" s="64">
        <v>1.9953703703703706E-2</v>
      </c>
    </row>
    <row r="16" spans="1:22" x14ac:dyDescent="0.35">
      <c r="A16" s="121">
        <v>14</v>
      </c>
      <c r="B16" s="179" t="s">
        <v>182</v>
      </c>
      <c r="C16" s="28">
        <f t="shared" si="3"/>
        <v>1.5405092592592593E-2</v>
      </c>
      <c r="D16" s="123">
        <f t="shared" si="0"/>
        <v>87</v>
      </c>
      <c r="E16" s="124"/>
      <c r="F16" s="85"/>
      <c r="G16" s="13">
        <v>14</v>
      </c>
      <c r="H16" s="179" t="s">
        <v>182</v>
      </c>
      <c r="I16" s="28">
        <v>1.5405092592592593E-2</v>
      </c>
      <c r="J16" s="118">
        <v>87</v>
      </c>
      <c r="K16" s="119">
        <f t="shared" si="1"/>
        <v>4.9693847072879334E-3</v>
      </c>
      <c r="L16" s="32"/>
      <c r="M16" s="65">
        <v>14</v>
      </c>
      <c r="N16" s="62" t="s">
        <v>69</v>
      </c>
      <c r="O16" s="64">
        <v>2.0474537037037038E-2</v>
      </c>
    </row>
    <row r="17" spans="1:15" x14ac:dyDescent="0.35">
      <c r="A17" s="121">
        <v>15</v>
      </c>
      <c r="B17" s="179" t="s">
        <v>118</v>
      </c>
      <c r="C17" s="28">
        <f t="shared" si="3"/>
        <v>1.5833333333333335E-2</v>
      </c>
      <c r="D17" s="123">
        <f t="shared" si="0"/>
        <v>86</v>
      </c>
      <c r="E17" s="124"/>
      <c r="F17" s="85"/>
      <c r="G17" s="13">
        <v>15</v>
      </c>
      <c r="H17" s="179" t="s">
        <v>118</v>
      </c>
      <c r="I17" s="28">
        <v>1.5833333333333335E-2</v>
      </c>
      <c r="J17" s="118">
        <v>86</v>
      </c>
      <c r="K17" s="119">
        <f t="shared" si="1"/>
        <v>5.1075268817204304E-3</v>
      </c>
      <c r="L17" s="32"/>
      <c r="M17" s="65">
        <v>15</v>
      </c>
      <c r="N17" s="62" t="s">
        <v>25</v>
      </c>
      <c r="O17" s="64">
        <v>2.0833333333333332E-2</v>
      </c>
    </row>
    <row r="18" spans="1:15" x14ac:dyDescent="0.35">
      <c r="A18" s="121">
        <v>16</v>
      </c>
      <c r="B18" s="179" t="s">
        <v>15</v>
      </c>
      <c r="C18" s="28">
        <f t="shared" si="3"/>
        <v>1.6180555555555556E-2</v>
      </c>
      <c r="D18" s="123">
        <f t="shared" si="0"/>
        <v>85</v>
      </c>
      <c r="E18" s="124"/>
      <c r="F18" s="85"/>
      <c r="G18" s="13">
        <v>16</v>
      </c>
      <c r="H18" s="179" t="s">
        <v>15</v>
      </c>
      <c r="I18" s="28">
        <v>1.6180555555555556E-2</v>
      </c>
      <c r="J18" s="118">
        <v>85</v>
      </c>
      <c r="K18" s="119">
        <f t="shared" si="1"/>
        <v>5.2195340501792111E-3</v>
      </c>
      <c r="L18" s="32"/>
      <c r="M18" s="65">
        <v>16</v>
      </c>
      <c r="N18" s="62" t="s">
        <v>34</v>
      </c>
      <c r="O18" s="64">
        <v>2.1354166666666664E-2</v>
      </c>
    </row>
    <row r="19" spans="1:15" x14ac:dyDescent="0.35">
      <c r="A19" s="121">
        <v>17</v>
      </c>
      <c r="B19" s="179" t="s">
        <v>171</v>
      </c>
      <c r="C19" s="28">
        <f t="shared" si="3"/>
        <v>1.6423611111111111E-2</v>
      </c>
      <c r="D19" s="123">
        <f t="shared" si="0"/>
        <v>84</v>
      </c>
      <c r="E19" s="124"/>
      <c r="F19" s="85"/>
      <c r="G19" s="13">
        <v>17</v>
      </c>
      <c r="H19" s="179" t="s">
        <v>171</v>
      </c>
      <c r="I19" s="28">
        <v>1.6423611111111111E-2</v>
      </c>
      <c r="J19" s="118">
        <v>84</v>
      </c>
      <c r="K19" s="119">
        <f t="shared" si="1"/>
        <v>5.2979390681003585E-3</v>
      </c>
      <c r="L19" s="32"/>
      <c r="M19" s="65">
        <v>17</v>
      </c>
      <c r="N19" s="62" t="s">
        <v>22</v>
      </c>
      <c r="O19" s="64">
        <v>2.1666666666666667E-2</v>
      </c>
    </row>
    <row r="20" spans="1:15" x14ac:dyDescent="0.35">
      <c r="A20" s="121">
        <v>18</v>
      </c>
      <c r="B20" s="179" t="s">
        <v>18</v>
      </c>
      <c r="C20" s="28">
        <f t="shared" si="3"/>
        <v>1.6481481481481482E-2</v>
      </c>
      <c r="D20" s="123">
        <f t="shared" si="0"/>
        <v>83</v>
      </c>
      <c r="E20" s="124"/>
      <c r="F20" s="86"/>
      <c r="G20" s="13">
        <v>18</v>
      </c>
      <c r="H20" s="179" t="s">
        <v>18</v>
      </c>
      <c r="I20" s="28">
        <v>1.6481481481481482E-2</v>
      </c>
      <c r="J20" s="118">
        <v>83</v>
      </c>
      <c r="K20" s="119">
        <f t="shared" si="1"/>
        <v>5.3166069295101552E-3</v>
      </c>
      <c r="L20" s="32"/>
      <c r="M20" s="65">
        <v>18</v>
      </c>
      <c r="N20" s="62" t="s">
        <v>185</v>
      </c>
      <c r="O20" s="64">
        <v>2.210648148148148E-2</v>
      </c>
    </row>
    <row r="21" spans="1:15" x14ac:dyDescent="0.35">
      <c r="A21" s="121">
        <v>19</v>
      </c>
      <c r="B21" s="179" t="s">
        <v>58</v>
      </c>
      <c r="C21" s="28">
        <f t="shared" si="3"/>
        <v>1.6747685185185185E-2</v>
      </c>
      <c r="D21" s="123">
        <f t="shared" si="0"/>
        <v>82</v>
      </c>
      <c r="E21" s="124"/>
      <c r="F21" s="86"/>
      <c r="G21" s="13">
        <v>19</v>
      </c>
      <c r="H21" s="179" t="s">
        <v>58</v>
      </c>
      <c r="I21" s="28">
        <v>1.6747685185185185E-2</v>
      </c>
      <c r="J21" s="118">
        <v>82</v>
      </c>
      <c r="K21" s="119">
        <f t="shared" si="1"/>
        <v>5.4024790919952204E-3</v>
      </c>
      <c r="L21" s="32"/>
      <c r="M21" s="160">
        <v>19</v>
      </c>
      <c r="N21" s="66" t="s">
        <v>21</v>
      </c>
      <c r="O21" s="67">
        <v>2.2939814814814816E-2</v>
      </c>
    </row>
    <row r="22" spans="1:15" ht="12.75" customHeight="1" x14ac:dyDescent="0.35">
      <c r="A22" s="121">
        <v>20</v>
      </c>
      <c r="B22" s="179" t="s">
        <v>77</v>
      </c>
      <c r="C22" s="28">
        <f t="shared" si="3"/>
        <v>1.695601851851852E-2</v>
      </c>
      <c r="D22" s="123">
        <f t="shared" si="0"/>
        <v>81</v>
      </c>
      <c r="E22" s="124"/>
      <c r="F22" s="86"/>
      <c r="G22" s="13">
        <v>20</v>
      </c>
      <c r="H22" s="179" t="s">
        <v>77</v>
      </c>
      <c r="I22" s="28">
        <v>1.695601851851852E-2</v>
      </c>
      <c r="J22" s="118">
        <v>81</v>
      </c>
      <c r="K22" s="119">
        <f t="shared" si="1"/>
        <v>5.4696833930704897E-3</v>
      </c>
      <c r="L22" s="32"/>
    </row>
    <row r="23" spans="1:15" x14ac:dyDescent="0.35">
      <c r="A23" s="121">
        <v>21</v>
      </c>
      <c r="B23" s="179" t="s">
        <v>125</v>
      </c>
      <c r="C23" s="28">
        <f t="shared" si="3"/>
        <v>1.7349537037037038E-2</v>
      </c>
      <c r="D23" s="123">
        <f t="shared" si="0"/>
        <v>80</v>
      </c>
      <c r="E23" s="124"/>
      <c r="F23" s="86"/>
      <c r="G23" s="13">
        <v>21</v>
      </c>
      <c r="H23" s="179" t="s">
        <v>125</v>
      </c>
      <c r="I23" s="29">
        <v>1.7349537037037038E-2</v>
      </c>
      <c r="J23" s="118">
        <v>80</v>
      </c>
      <c r="K23" s="119">
        <f t="shared" si="1"/>
        <v>5.5966248506571087E-3</v>
      </c>
      <c r="L23" s="32"/>
    </row>
    <row r="24" spans="1:15" x14ac:dyDescent="0.35">
      <c r="A24" s="121">
        <v>22</v>
      </c>
      <c r="B24" s="179" t="s">
        <v>11</v>
      </c>
      <c r="C24" s="28">
        <f t="shared" si="3"/>
        <v>1.7453703703703704E-2</v>
      </c>
      <c r="D24" s="123">
        <f t="shared" si="0"/>
        <v>79</v>
      </c>
      <c r="E24" s="124"/>
      <c r="F24" s="86"/>
      <c r="G24" s="13">
        <v>22</v>
      </c>
      <c r="H24" s="179" t="s">
        <v>11</v>
      </c>
      <c r="I24" s="28">
        <v>1.7453703703703704E-2</v>
      </c>
      <c r="J24" s="118">
        <v>79</v>
      </c>
      <c r="K24" s="119">
        <f t="shared" si="1"/>
        <v>5.6302270011947429E-3</v>
      </c>
      <c r="L24" s="32"/>
    </row>
    <row r="25" spans="1:15" x14ac:dyDescent="0.35">
      <c r="A25" s="121">
        <v>23</v>
      </c>
      <c r="B25" s="179" t="s">
        <v>90</v>
      </c>
      <c r="C25" s="28">
        <f t="shared" si="3"/>
        <v>1.7476851851851851E-2</v>
      </c>
      <c r="D25" s="123">
        <f t="shared" si="0"/>
        <v>78</v>
      </c>
      <c r="E25" s="124"/>
      <c r="F25" s="86"/>
      <c r="G25" s="13">
        <v>23</v>
      </c>
      <c r="H25" s="179" t="s">
        <v>90</v>
      </c>
      <c r="I25" s="29">
        <v>1.7476851851851851E-2</v>
      </c>
      <c r="J25" s="118">
        <v>78</v>
      </c>
      <c r="K25" s="119">
        <f t="shared" si="1"/>
        <v>5.6376941457586616E-3</v>
      </c>
      <c r="L25" s="32"/>
    </row>
    <row r="26" spans="1:15" x14ac:dyDescent="0.35">
      <c r="A26" s="121">
        <v>24</v>
      </c>
      <c r="B26" s="179" t="s">
        <v>53</v>
      </c>
      <c r="C26" s="28">
        <f t="shared" si="3"/>
        <v>1.7604166666666667E-2</v>
      </c>
      <c r="D26" s="123">
        <f t="shared" si="0"/>
        <v>77</v>
      </c>
      <c r="E26" s="124"/>
      <c r="F26" s="86"/>
      <c r="G26" s="13">
        <v>24</v>
      </c>
      <c r="H26" s="179" t="s">
        <v>53</v>
      </c>
      <c r="I26" s="28">
        <v>1.7604166666666667E-2</v>
      </c>
      <c r="J26" s="118">
        <v>77</v>
      </c>
      <c r="K26" s="119">
        <f t="shared" si="1"/>
        <v>5.6787634408602154E-3</v>
      </c>
      <c r="L26" s="32"/>
    </row>
    <row r="27" spans="1:15" x14ac:dyDescent="0.35">
      <c r="A27" s="121">
        <v>25</v>
      </c>
      <c r="B27" s="179" t="s">
        <v>183</v>
      </c>
      <c r="C27" s="28">
        <f t="shared" si="3"/>
        <v>1.7754629629629631E-2</v>
      </c>
      <c r="D27" s="123">
        <f t="shared" si="0"/>
        <v>76</v>
      </c>
      <c r="E27" s="124"/>
      <c r="F27" s="86"/>
      <c r="G27" s="13">
        <v>25</v>
      </c>
      <c r="H27" s="179" t="s">
        <v>183</v>
      </c>
      <c r="I27" s="29">
        <v>1.7754629629629631E-2</v>
      </c>
      <c r="J27" s="118">
        <v>76</v>
      </c>
      <c r="K27" s="119">
        <f t="shared" si="1"/>
        <v>5.727299880525687E-3</v>
      </c>
      <c r="L27" s="32"/>
    </row>
    <row r="28" spans="1:15" x14ac:dyDescent="0.35">
      <c r="A28" s="121">
        <v>26</v>
      </c>
      <c r="B28" s="179" t="s">
        <v>147</v>
      </c>
      <c r="C28" s="28">
        <f t="shared" si="3"/>
        <v>1.7858796296296296E-2</v>
      </c>
      <c r="D28" s="123">
        <f t="shared" si="0"/>
        <v>75</v>
      </c>
      <c r="E28" s="124"/>
      <c r="F28" s="86"/>
      <c r="G28" s="13">
        <v>26</v>
      </c>
      <c r="H28" s="179" t="s">
        <v>147</v>
      </c>
      <c r="I28" s="29">
        <v>1.7858796296296296E-2</v>
      </c>
      <c r="J28" s="118">
        <v>75</v>
      </c>
      <c r="K28" s="119">
        <f t="shared" si="1"/>
        <v>5.7609020310633212E-3</v>
      </c>
      <c r="L28" s="32"/>
    </row>
    <row r="29" spans="1:15" x14ac:dyDescent="0.35">
      <c r="A29" s="121">
        <v>27</v>
      </c>
      <c r="B29" s="179" t="s">
        <v>63</v>
      </c>
      <c r="C29" s="28">
        <f t="shared" si="3"/>
        <v>1.7881944444444443E-2</v>
      </c>
      <c r="D29" s="123">
        <f t="shared" si="0"/>
        <v>74</v>
      </c>
      <c r="E29" s="124"/>
      <c r="F29" s="86"/>
      <c r="G29" s="13">
        <v>27</v>
      </c>
      <c r="H29" s="179" t="s">
        <v>63</v>
      </c>
      <c r="I29" s="29">
        <v>1.7881944444444443E-2</v>
      </c>
      <c r="J29" s="118">
        <v>74</v>
      </c>
      <c r="K29" s="119">
        <f t="shared" si="1"/>
        <v>5.7683691756272399E-3</v>
      </c>
      <c r="L29" s="32"/>
    </row>
    <row r="30" spans="1:15" x14ac:dyDescent="0.35">
      <c r="A30" s="121">
        <v>28</v>
      </c>
      <c r="B30" s="179" t="s">
        <v>12</v>
      </c>
      <c r="C30" s="28">
        <f t="shared" si="3"/>
        <v>1.818287037037037E-2</v>
      </c>
      <c r="D30" s="123">
        <f t="shared" si="0"/>
        <v>73</v>
      </c>
      <c r="E30" s="124"/>
      <c r="F30" s="86"/>
      <c r="G30" s="13">
        <v>28</v>
      </c>
      <c r="H30" s="179" t="s">
        <v>12</v>
      </c>
      <c r="I30" s="29">
        <v>1.818287037037037E-2</v>
      </c>
      <c r="J30" s="118">
        <v>73</v>
      </c>
      <c r="K30" s="119">
        <f t="shared" si="1"/>
        <v>5.8654420549581841E-3</v>
      </c>
      <c r="L30" s="32"/>
    </row>
    <row r="31" spans="1:15" x14ac:dyDescent="0.35">
      <c r="A31" s="121">
        <v>29</v>
      </c>
      <c r="B31" s="179" t="s">
        <v>100</v>
      </c>
      <c r="C31" s="28">
        <f t="shared" si="3"/>
        <v>1.8391203703703705E-2</v>
      </c>
      <c r="D31" s="123">
        <f t="shared" si="0"/>
        <v>72</v>
      </c>
      <c r="E31" s="124"/>
      <c r="F31" s="86"/>
      <c r="G31" s="13">
        <v>29</v>
      </c>
      <c r="H31" s="179" t="s">
        <v>100</v>
      </c>
      <c r="I31" s="29">
        <v>1.8391203703703705E-2</v>
      </c>
      <c r="J31" s="118">
        <v>72</v>
      </c>
      <c r="K31" s="119">
        <f t="shared" si="1"/>
        <v>5.9326463560334533E-3</v>
      </c>
      <c r="L31" s="32"/>
    </row>
    <row r="32" spans="1:15" x14ac:dyDescent="0.35">
      <c r="A32" s="121">
        <v>30</v>
      </c>
      <c r="B32" s="179" t="s">
        <v>37</v>
      </c>
      <c r="C32" s="28">
        <f t="shared" si="3"/>
        <v>1.8437499999999999E-2</v>
      </c>
      <c r="D32" s="123">
        <f t="shared" si="0"/>
        <v>71</v>
      </c>
      <c r="E32" s="124"/>
      <c r="F32" s="86"/>
      <c r="G32" s="13">
        <v>30</v>
      </c>
      <c r="H32" s="179" t="s">
        <v>37</v>
      </c>
      <c r="I32" s="29">
        <v>1.8437499999999999E-2</v>
      </c>
      <c r="J32" s="118">
        <v>71</v>
      </c>
      <c r="K32" s="119">
        <f t="shared" si="1"/>
        <v>5.9475806451612899E-3</v>
      </c>
      <c r="L32" s="32"/>
    </row>
    <row r="33" spans="1:15" ht="12.75" customHeight="1" x14ac:dyDescent="0.35">
      <c r="A33" s="121">
        <v>31</v>
      </c>
      <c r="B33" s="179" t="s">
        <v>153</v>
      </c>
      <c r="C33" s="28">
        <f t="shared" si="3"/>
        <v>1.8541666666666668E-2</v>
      </c>
      <c r="D33" s="123">
        <f t="shared" si="0"/>
        <v>70</v>
      </c>
      <c r="E33" s="124"/>
      <c r="F33" s="86"/>
      <c r="G33" s="13">
        <v>31</v>
      </c>
      <c r="H33" s="179" t="s">
        <v>153</v>
      </c>
      <c r="I33" s="29">
        <v>1.8541666666666668E-2</v>
      </c>
      <c r="J33" s="118">
        <v>70</v>
      </c>
      <c r="K33" s="119">
        <f t="shared" si="1"/>
        <v>5.981182795698925E-3</v>
      </c>
      <c r="L33" s="32"/>
    </row>
    <row r="34" spans="1:15" ht="12.75" customHeight="1" x14ac:dyDescent="0.35">
      <c r="A34" s="121">
        <v>32</v>
      </c>
      <c r="B34" s="179" t="s">
        <v>23</v>
      </c>
      <c r="C34" s="28">
        <f t="shared" si="3"/>
        <v>1.8738425925925926E-2</v>
      </c>
      <c r="D34" s="123">
        <f t="shared" si="0"/>
        <v>69</v>
      </c>
      <c r="E34" s="124"/>
      <c r="F34" s="86"/>
      <c r="G34" s="13">
        <v>32</v>
      </c>
      <c r="H34" s="179" t="s">
        <v>23</v>
      </c>
      <c r="I34" s="29">
        <v>1.8738425925925926E-2</v>
      </c>
      <c r="J34" s="118">
        <v>69</v>
      </c>
      <c r="K34" s="119">
        <f t="shared" si="1"/>
        <v>6.044653524492234E-3</v>
      </c>
      <c r="L34" s="32"/>
    </row>
    <row r="35" spans="1:15" ht="12.75" customHeight="1" x14ac:dyDescent="0.35">
      <c r="A35" s="121">
        <v>33</v>
      </c>
      <c r="B35" s="179" t="s">
        <v>178</v>
      </c>
      <c r="C35" s="28">
        <f t="shared" ref="C35:C47" si="4">VLOOKUP($B35,$H$2:$J$95,2,FALSE)</f>
        <v>1.8842592592592591E-2</v>
      </c>
      <c r="D35" s="123">
        <f t="shared" ref="D35:D47" si="5">VLOOKUP($B35,$H$2:$J$95,3,FALSE)</f>
        <v>68</v>
      </c>
      <c r="E35" s="124"/>
      <c r="F35" s="86"/>
      <c r="G35" s="13">
        <v>33</v>
      </c>
      <c r="H35" s="179" t="s">
        <v>178</v>
      </c>
      <c r="I35" s="29">
        <v>1.8842592592592591E-2</v>
      </c>
      <c r="J35" s="118">
        <v>68</v>
      </c>
      <c r="K35" s="119">
        <f t="shared" ref="K35:K47" si="6">I35/G$1</f>
        <v>6.0782556750298682E-3</v>
      </c>
      <c r="L35" s="32"/>
    </row>
    <row r="36" spans="1:15" ht="12.75" customHeight="1" x14ac:dyDescent="0.35">
      <c r="A36" s="121">
        <v>34</v>
      </c>
      <c r="B36" s="179" t="s">
        <v>85</v>
      </c>
      <c r="C36" s="28">
        <f t="shared" si="4"/>
        <v>1.9375E-2</v>
      </c>
      <c r="D36" s="123">
        <f t="shared" si="5"/>
        <v>67</v>
      </c>
      <c r="E36" s="124"/>
      <c r="F36" s="86"/>
      <c r="G36" s="13">
        <v>34</v>
      </c>
      <c r="H36" s="179" t="s">
        <v>85</v>
      </c>
      <c r="I36" s="29">
        <v>1.9375E-2</v>
      </c>
      <c r="J36" s="118">
        <v>67</v>
      </c>
      <c r="K36" s="119">
        <f t="shared" si="6"/>
        <v>6.2499999999999995E-3</v>
      </c>
      <c r="L36" s="32"/>
    </row>
    <row r="37" spans="1:15" ht="12.75" customHeight="1" x14ac:dyDescent="0.35">
      <c r="A37" s="121">
        <v>35</v>
      </c>
      <c r="B37" s="179" t="s">
        <v>13</v>
      </c>
      <c r="C37" s="28">
        <f t="shared" si="4"/>
        <v>1.9594907407407405E-2</v>
      </c>
      <c r="D37" s="123">
        <f t="shared" si="5"/>
        <v>66</v>
      </c>
      <c r="E37" s="124"/>
      <c r="F37" s="86"/>
      <c r="G37" s="13">
        <v>35</v>
      </c>
      <c r="H37" s="179" t="s">
        <v>13</v>
      </c>
      <c r="I37" s="29">
        <v>1.9594907407407405E-2</v>
      </c>
      <c r="J37" s="118">
        <v>66</v>
      </c>
      <c r="K37" s="119">
        <f t="shared" si="6"/>
        <v>6.3209378733572272E-3</v>
      </c>
      <c r="L37" s="32"/>
    </row>
    <row r="38" spans="1:15" ht="12.75" customHeight="1" x14ac:dyDescent="0.35">
      <c r="A38" s="121">
        <v>36</v>
      </c>
      <c r="B38" s="179" t="s">
        <v>184</v>
      </c>
      <c r="C38" s="28">
        <f t="shared" si="4"/>
        <v>1.9756944444444445E-2</v>
      </c>
      <c r="D38" s="123">
        <f t="shared" si="5"/>
        <v>65</v>
      </c>
      <c r="E38" s="124"/>
      <c r="F38" s="86"/>
      <c r="G38" s="13">
        <v>36</v>
      </c>
      <c r="H38" s="179" t="s">
        <v>184</v>
      </c>
      <c r="I38" s="29">
        <v>1.9756944444444445E-2</v>
      </c>
      <c r="J38" s="118">
        <v>65</v>
      </c>
      <c r="K38" s="119">
        <f t="shared" si="6"/>
        <v>6.3732078853046591E-3</v>
      </c>
      <c r="L38" s="32"/>
    </row>
    <row r="39" spans="1:15" ht="12.75" customHeight="1" x14ac:dyDescent="0.35">
      <c r="A39" s="121">
        <v>37</v>
      </c>
      <c r="B39" s="179" t="s">
        <v>59</v>
      </c>
      <c r="C39" s="28">
        <f t="shared" si="4"/>
        <v>1.9803240740740739E-2</v>
      </c>
      <c r="D39" s="123">
        <f t="shared" si="5"/>
        <v>64</v>
      </c>
      <c r="E39" s="124"/>
      <c r="F39" s="86"/>
      <c r="G39" s="13">
        <v>37</v>
      </c>
      <c r="H39" s="179" t="s">
        <v>59</v>
      </c>
      <c r="I39" s="29">
        <v>1.9803240740740739E-2</v>
      </c>
      <c r="J39" s="118">
        <v>64</v>
      </c>
      <c r="K39" s="119">
        <f t="shared" si="6"/>
        <v>6.3881421744324965E-3</v>
      </c>
      <c r="L39" s="32"/>
    </row>
    <row r="40" spans="1:15" ht="12.75" customHeight="1" x14ac:dyDescent="0.35">
      <c r="A40" s="121">
        <v>38</v>
      </c>
      <c r="B40" s="179" t="s">
        <v>108</v>
      </c>
      <c r="C40" s="28">
        <f t="shared" si="4"/>
        <v>1.9953703703703706E-2</v>
      </c>
      <c r="D40" s="123">
        <f t="shared" si="5"/>
        <v>63</v>
      </c>
      <c r="E40" s="124"/>
      <c r="F40" s="86"/>
      <c r="G40" s="13">
        <v>38</v>
      </c>
      <c r="H40" s="179" t="s">
        <v>108</v>
      </c>
      <c r="I40" s="29">
        <v>1.9953703703703706E-2</v>
      </c>
      <c r="J40" s="118">
        <v>63</v>
      </c>
      <c r="K40" s="119">
        <f t="shared" si="6"/>
        <v>6.4366786140979699E-3</v>
      </c>
      <c r="L40" s="32"/>
    </row>
    <row r="41" spans="1:15" ht="12.75" customHeight="1" x14ac:dyDescent="0.35">
      <c r="A41" s="121">
        <v>39</v>
      </c>
      <c r="B41" s="179" t="s">
        <v>69</v>
      </c>
      <c r="C41" s="28">
        <f t="shared" si="4"/>
        <v>2.0474537037037038E-2</v>
      </c>
      <c r="D41" s="123">
        <f t="shared" si="5"/>
        <v>62</v>
      </c>
      <c r="E41" s="124"/>
      <c r="F41" s="86"/>
      <c r="G41" s="13">
        <v>39</v>
      </c>
      <c r="H41" s="179" t="s">
        <v>69</v>
      </c>
      <c r="I41" s="29">
        <v>2.0474537037037038E-2</v>
      </c>
      <c r="J41" s="118">
        <v>62</v>
      </c>
      <c r="K41" s="119">
        <f t="shared" si="6"/>
        <v>6.6046893667861409E-3</v>
      </c>
      <c r="L41" s="32"/>
    </row>
    <row r="42" spans="1:15" ht="12.75" customHeight="1" x14ac:dyDescent="0.35">
      <c r="A42" s="121">
        <v>40</v>
      </c>
      <c r="B42" s="179" t="s">
        <v>25</v>
      </c>
      <c r="C42" s="28">
        <f t="shared" si="4"/>
        <v>2.0833333333333332E-2</v>
      </c>
      <c r="D42" s="123">
        <f t="shared" si="5"/>
        <v>61</v>
      </c>
      <c r="E42" s="124"/>
      <c r="F42" s="86"/>
      <c r="G42" s="13">
        <v>40</v>
      </c>
      <c r="H42" s="179" t="s">
        <v>25</v>
      </c>
      <c r="I42" s="29">
        <v>2.0833333333333332E-2</v>
      </c>
      <c r="J42" s="118">
        <v>61</v>
      </c>
      <c r="K42" s="119">
        <f t="shared" si="6"/>
        <v>6.720430107526881E-3</v>
      </c>
      <c r="L42" s="32"/>
    </row>
    <row r="43" spans="1:15" ht="12.75" customHeight="1" x14ac:dyDescent="0.35">
      <c r="A43" s="121">
        <v>41</v>
      </c>
      <c r="B43" s="179" t="s">
        <v>31</v>
      </c>
      <c r="C43" s="28">
        <f t="shared" si="4"/>
        <v>2.1284722222222222E-2</v>
      </c>
      <c r="D43" s="123">
        <f t="shared" si="5"/>
        <v>60</v>
      </c>
      <c r="E43" s="124"/>
      <c r="F43" s="86"/>
      <c r="G43" s="13">
        <v>41</v>
      </c>
      <c r="H43" s="179" t="s">
        <v>31</v>
      </c>
      <c r="I43" s="29">
        <v>2.1284722222222222E-2</v>
      </c>
      <c r="J43" s="118">
        <v>60</v>
      </c>
      <c r="K43" s="119">
        <f t="shared" si="6"/>
        <v>6.8660394265232976E-3</v>
      </c>
      <c r="L43" s="32"/>
    </row>
    <row r="44" spans="1:15" ht="12.75" customHeight="1" x14ac:dyDescent="0.35">
      <c r="A44" s="121">
        <v>42</v>
      </c>
      <c r="B44" s="179" t="s">
        <v>34</v>
      </c>
      <c r="C44" s="28">
        <f t="shared" si="4"/>
        <v>2.1354166666666664E-2</v>
      </c>
      <c r="D44" s="123">
        <f t="shared" si="5"/>
        <v>59</v>
      </c>
      <c r="E44" s="124"/>
      <c r="F44" s="86"/>
      <c r="G44" s="13">
        <v>42</v>
      </c>
      <c r="H44" s="179" t="s">
        <v>34</v>
      </c>
      <c r="I44" s="29">
        <v>2.1354166666666664E-2</v>
      </c>
      <c r="J44" s="118">
        <v>59</v>
      </c>
      <c r="K44" s="119">
        <f t="shared" si="6"/>
        <v>6.8884408602150528E-3</v>
      </c>
      <c r="L44" s="32"/>
    </row>
    <row r="45" spans="1:15" ht="12.75" customHeight="1" x14ac:dyDescent="0.35">
      <c r="A45" s="121">
        <v>43</v>
      </c>
      <c r="B45" s="179" t="s">
        <v>22</v>
      </c>
      <c r="C45" s="28">
        <f t="shared" si="4"/>
        <v>2.1666666666666667E-2</v>
      </c>
      <c r="D45" s="123">
        <f t="shared" si="5"/>
        <v>58</v>
      </c>
      <c r="E45" s="124"/>
      <c r="F45" s="86"/>
      <c r="G45" s="13">
        <v>43</v>
      </c>
      <c r="H45" s="179" t="s">
        <v>22</v>
      </c>
      <c r="I45" s="29">
        <v>2.1666666666666667E-2</v>
      </c>
      <c r="J45" s="118">
        <v>58</v>
      </c>
      <c r="K45" s="119">
        <f t="shared" si="6"/>
        <v>6.9892473118279572E-3</v>
      </c>
      <c r="L45" s="32"/>
    </row>
    <row r="46" spans="1:15" ht="12.75" customHeight="1" x14ac:dyDescent="0.35">
      <c r="A46" s="121">
        <v>44</v>
      </c>
      <c r="B46" s="179" t="s">
        <v>24</v>
      </c>
      <c r="C46" s="28">
        <f t="shared" si="4"/>
        <v>2.210648148148148E-2</v>
      </c>
      <c r="D46" s="123">
        <f t="shared" si="5"/>
        <v>57</v>
      </c>
      <c r="E46" s="124"/>
      <c r="F46" s="86"/>
      <c r="G46" s="13">
        <v>44</v>
      </c>
      <c r="H46" s="179" t="s">
        <v>24</v>
      </c>
      <c r="I46" s="29">
        <v>2.210648148148148E-2</v>
      </c>
      <c r="J46" s="118">
        <v>57</v>
      </c>
      <c r="K46" s="119">
        <f t="shared" si="6"/>
        <v>7.1311230585424127E-3</v>
      </c>
      <c r="L46" s="32"/>
    </row>
    <row r="47" spans="1:15" ht="13.5" customHeight="1" x14ac:dyDescent="0.35">
      <c r="A47" s="135">
        <v>45</v>
      </c>
      <c r="B47" s="189" t="s">
        <v>21</v>
      </c>
      <c r="C47" s="150">
        <f t="shared" si="4"/>
        <v>2.2939814814814816E-2</v>
      </c>
      <c r="D47" s="129">
        <f t="shared" si="5"/>
        <v>56</v>
      </c>
      <c r="E47" s="130"/>
      <c r="F47" s="86"/>
      <c r="G47" s="75">
        <v>45</v>
      </c>
      <c r="H47" s="189" t="s">
        <v>21</v>
      </c>
      <c r="I47" s="76">
        <v>2.2939814814814816E-2</v>
      </c>
      <c r="J47" s="155">
        <v>56</v>
      </c>
      <c r="K47" s="156">
        <f t="shared" si="6"/>
        <v>7.399940262843489E-3</v>
      </c>
      <c r="L47" s="32"/>
      <c r="M47" s="33"/>
      <c r="N47" s="30"/>
      <c r="O47" s="34"/>
    </row>
    <row r="48" spans="1:15" ht="12.75" customHeight="1" x14ac:dyDescent="0.35">
      <c r="A48" s="77"/>
      <c r="B48" s="22"/>
      <c r="C48" s="78"/>
      <c r="D48" s="77"/>
      <c r="E48" s="22"/>
      <c r="F48" s="193"/>
      <c r="G48" s="77"/>
      <c r="H48" s="30"/>
      <c r="I48" s="35"/>
      <c r="J48" s="194"/>
      <c r="K48" s="32"/>
      <c r="L48" s="32"/>
      <c r="M48" s="33"/>
      <c r="N48" s="22"/>
      <c r="O48" s="34"/>
    </row>
    <row r="49" spans="1:15" ht="12.75" customHeight="1" x14ac:dyDescent="0.35">
      <c r="A49" s="77"/>
      <c r="B49" s="30"/>
      <c r="C49" s="78"/>
      <c r="D49" s="195"/>
      <c r="E49" s="22"/>
      <c r="F49" s="193"/>
      <c r="G49" s="77"/>
      <c r="H49" s="22"/>
      <c r="I49" s="35"/>
      <c r="J49" s="194"/>
      <c r="K49" s="32"/>
      <c r="L49" s="32"/>
      <c r="M49" s="33"/>
      <c r="N49" s="22"/>
      <c r="O49" s="35"/>
    </row>
    <row r="50" spans="1:15" ht="12.75" customHeight="1" x14ac:dyDescent="0.35">
      <c r="A50" s="77"/>
      <c r="B50" s="22"/>
      <c r="C50" s="78"/>
      <c r="D50" s="195"/>
      <c r="E50" s="22"/>
      <c r="F50" s="193"/>
      <c r="G50" s="77"/>
      <c r="H50" s="22"/>
      <c r="I50" s="35"/>
      <c r="J50" s="194"/>
      <c r="K50" s="32"/>
      <c r="L50" s="32"/>
      <c r="M50" s="33"/>
      <c r="N50" s="30"/>
      <c r="O50" s="34"/>
    </row>
    <row r="51" spans="1:15" ht="12.75" customHeight="1" x14ac:dyDescent="0.35">
      <c r="A51" s="77"/>
      <c r="B51" s="22"/>
      <c r="C51" s="78"/>
      <c r="D51" s="195"/>
      <c r="E51" s="22"/>
      <c r="F51" s="193"/>
      <c r="G51" s="77"/>
      <c r="H51" s="22"/>
      <c r="I51" s="35"/>
      <c r="J51" s="194"/>
      <c r="K51" s="32"/>
      <c r="L51" s="32"/>
      <c r="M51" s="33"/>
      <c r="N51" s="30"/>
      <c r="O51" s="34"/>
    </row>
    <row r="52" spans="1:15" ht="12.75" customHeight="1" x14ac:dyDescent="0.35">
      <c r="A52" s="77"/>
      <c r="B52" s="22"/>
      <c r="C52" s="78"/>
      <c r="D52" s="195"/>
      <c r="E52" s="22"/>
      <c r="F52" s="193"/>
      <c r="G52" s="77"/>
      <c r="H52" s="30"/>
      <c r="I52" s="35"/>
      <c r="J52" s="194"/>
      <c r="K52" s="32"/>
      <c r="L52" s="32"/>
      <c r="M52" s="33"/>
      <c r="N52" s="30"/>
      <c r="O52" s="34"/>
    </row>
    <row r="53" spans="1:15" ht="12.75" customHeight="1" x14ac:dyDescent="0.35">
      <c r="A53" s="77"/>
      <c r="B53" s="22"/>
      <c r="C53" s="78"/>
      <c r="D53" s="195"/>
      <c r="E53" s="22"/>
      <c r="F53" s="193"/>
      <c r="G53" s="77"/>
      <c r="H53" s="22"/>
      <c r="I53" s="35"/>
      <c r="J53" s="194"/>
      <c r="K53" s="32"/>
      <c r="L53" s="32"/>
      <c r="M53" s="33"/>
      <c r="N53" s="30"/>
      <c r="O53" s="35"/>
    </row>
    <row r="54" spans="1:15" ht="12.75" customHeight="1" x14ac:dyDescent="0.35">
      <c r="A54" s="77"/>
      <c r="B54" s="196"/>
      <c r="C54" s="78"/>
      <c r="D54" s="195"/>
      <c r="E54" s="22"/>
      <c r="F54" s="193"/>
      <c r="G54" s="77"/>
      <c r="H54" s="22"/>
      <c r="I54" s="35"/>
      <c r="J54" s="194"/>
      <c r="K54" s="32"/>
      <c r="L54" s="32"/>
      <c r="M54" s="33"/>
      <c r="N54" s="30"/>
      <c r="O54" s="34"/>
    </row>
    <row r="55" spans="1:15" ht="12.75" customHeight="1" x14ac:dyDescent="0.35">
      <c r="A55" s="77"/>
      <c r="B55" s="22"/>
      <c r="C55" s="78"/>
      <c r="D55" s="195"/>
      <c r="E55" s="22"/>
      <c r="F55" s="193"/>
      <c r="G55" s="77"/>
      <c r="H55" s="22"/>
      <c r="I55" s="35"/>
      <c r="J55" s="194"/>
      <c r="K55" s="32"/>
      <c r="L55" s="32"/>
      <c r="M55" s="33"/>
      <c r="N55" s="30"/>
      <c r="O55" s="34"/>
    </row>
    <row r="56" spans="1:15" x14ac:dyDescent="0.35">
      <c r="A56" s="77"/>
      <c r="B56" s="22"/>
      <c r="C56" s="78"/>
      <c r="D56" s="195"/>
      <c r="E56" s="22"/>
      <c r="F56" s="193"/>
      <c r="G56" s="77"/>
      <c r="H56" s="22"/>
      <c r="I56" s="35"/>
      <c r="J56" s="194"/>
      <c r="K56" s="32"/>
      <c r="L56" s="32"/>
      <c r="M56" s="33"/>
      <c r="N56" s="22"/>
      <c r="O56" s="34"/>
    </row>
    <row r="57" spans="1:15" x14ac:dyDescent="0.35">
      <c r="A57" s="77"/>
      <c r="B57" s="22"/>
      <c r="C57" s="78"/>
      <c r="D57" s="195"/>
      <c r="E57" s="22"/>
      <c r="F57" s="193"/>
      <c r="G57" s="77"/>
      <c r="H57" s="30"/>
      <c r="I57" s="35"/>
      <c r="J57" s="194"/>
      <c r="K57" s="32"/>
      <c r="L57" s="32"/>
      <c r="M57" s="33"/>
      <c r="N57" s="22"/>
      <c r="O57" s="34"/>
    </row>
    <row r="58" spans="1:15" ht="12" customHeight="1" x14ac:dyDescent="0.35">
      <c r="A58" s="77"/>
      <c r="B58" s="30"/>
      <c r="C58" s="78"/>
      <c r="D58" s="77"/>
      <c r="E58" s="22"/>
      <c r="F58" s="193"/>
      <c r="G58" s="77"/>
      <c r="H58" s="30"/>
      <c r="I58" s="35"/>
      <c r="J58" s="194"/>
      <c r="K58" s="32"/>
      <c r="L58" s="32"/>
      <c r="M58" s="33"/>
      <c r="N58" s="30"/>
      <c r="O58" s="34"/>
    </row>
    <row r="59" spans="1:15" x14ac:dyDescent="0.35">
      <c r="A59" s="77"/>
      <c r="B59" s="22"/>
      <c r="C59" s="78"/>
      <c r="D59" s="77"/>
      <c r="E59" s="22"/>
      <c r="F59" s="193"/>
      <c r="G59" s="77"/>
      <c r="H59" s="30"/>
      <c r="I59" s="35"/>
      <c r="J59" s="194"/>
      <c r="K59" s="32"/>
      <c r="L59" s="32"/>
      <c r="M59" s="33"/>
      <c r="N59" s="30"/>
      <c r="O59" s="34"/>
    </row>
    <row r="60" spans="1:15" x14ac:dyDescent="0.35">
      <c r="A60" s="77"/>
      <c r="B60" s="30"/>
      <c r="C60" s="78"/>
      <c r="D60" s="77"/>
      <c r="E60" s="22"/>
      <c r="F60" s="193"/>
      <c r="G60" s="77"/>
      <c r="H60" s="22"/>
      <c r="I60" s="35"/>
      <c r="J60" s="194"/>
      <c r="K60" s="32"/>
      <c r="L60" s="32"/>
      <c r="M60" s="33"/>
      <c r="N60" s="22"/>
      <c r="O60" s="34"/>
    </row>
    <row r="61" spans="1:15" ht="12" customHeight="1" x14ac:dyDescent="0.35">
      <c r="A61" s="77"/>
      <c r="B61" s="22"/>
      <c r="C61" s="78"/>
      <c r="D61" s="77"/>
      <c r="E61" s="22"/>
      <c r="F61" s="193"/>
      <c r="G61" s="77"/>
      <c r="H61" s="22"/>
      <c r="I61" s="35"/>
      <c r="J61" s="194"/>
      <c r="K61" s="32"/>
      <c r="L61" s="32"/>
      <c r="M61" s="33"/>
      <c r="N61" s="22"/>
      <c r="O61" s="34"/>
    </row>
    <row r="62" spans="1:15" ht="12" customHeight="1" x14ac:dyDescent="0.35">
      <c r="A62" s="77"/>
      <c r="B62" s="30"/>
      <c r="C62" s="78"/>
      <c r="D62" s="77"/>
      <c r="E62" s="22"/>
      <c r="F62" s="193"/>
      <c r="G62" s="77"/>
      <c r="H62" s="30"/>
      <c r="I62" s="35"/>
      <c r="J62" s="194"/>
      <c r="K62" s="32"/>
      <c r="L62" s="32"/>
      <c r="M62" s="33"/>
      <c r="N62" s="22"/>
      <c r="O62" s="34"/>
    </row>
    <row r="63" spans="1:15" x14ac:dyDescent="0.35">
      <c r="A63" s="77"/>
      <c r="B63" s="30"/>
      <c r="C63" s="78"/>
      <c r="D63" s="77"/>
      <c r="E63" s="22"/>
      <c r="F63" s="193"/>
      <c r="G63" s="77"/>
      <c r="H63" s="30"/>
      <c r="I63" s="35"/>
      <c r="J63" s="194"/>
      <c r="K63" s="32"/>
      <c r="L63" s="32"/>
      <c r="M63" s="33"/>
      <c r="N63" s="22"/>
      <c r="O63" s="34"/>
    </row>
    <row r="64" spans="1:15" ht="12" customHeight="1" x14ac:dyDescent="0.35">
      <c r="A64" s="77"/>
      <c r="B64" s="30"/>
      <c r="C64" s="78"/>
      <c r="D64" s="77"/>
      <c r="E64" s="22"/>
      <c r="F64" s="193"/>
      <c r="G64" s="77"/>
      <c r="H64" s="22"/>
      <c r="I64" s="35"/>
      <c r="J64" s="194"/>
      <c r="K64" s="32"/>
      <c r="L64" s="32"/>
      <c r="M64" s="33"/>
      <c r="N64" s="30"/>
      <c r="O64" s="34"/>
    </row>
    <row r="65" spans="1:15" x14ac:dyDescent="0.35">
      <c r="A65" s="77"/>
      <c r="B65" s="22"/>
      <c r="C65" s="78"/>
      <c r="D65" s="77"/>
      <c r="E65" s="22"/>
      <c r="F65" s="193"/>
      <c r="G65" s="77"/>
      <c r="H65" s="22"/>
      <c r="I65" s="35"/>
      <c r="J65" s="194"/>
      <c r="K65" s="32"/>
      <c r="L65" s="32"/>
      <c r="M65" s="33"/>
      <c r="N65" s="22"/>
      <c r="O65" s="34"/>
    </row>
    <row r="66" spans="1:15" x14ac:dyDescent="0.35">
      <c r="A66" s="77"/>
      <c r="B66" s="22"/>
      <c r="C66" s="78"/>
      <c r="D66" s="77"/>
      <c r="E66" s="22"/>
      <c r="F66" s="193"/>
      <c r="G66" s="77"/>
      <c r="H66" s="22"/>
      <c r="I66" s="35"/>
      <c r="J66" s="194"/>
      <c r="K66" s="32"/>
      <c r="L66" s="32"/>
      <c r="M66" s="33"/>
      <c r="N66" s="30"/>
      <c r="O66" s="35"/>
    </row>
    <row r="67" spans="1:15" x14ac:dyDescent="0.35">
      <c r="A67" s="77"/>
      <c r="B67" s="22"/>
      <c r="C67" s="78"/>
      <c r="D67" s="77"/>
      <c r="E67" s="22"/>
      <c r="F67" s="193"/>
      <c r="G67" s="77"/>
      <c r="H67" s="22"/>
      <c r="I67" s="35"/>
      <c r="J67" s="194"/>
      <c r="K67" s="32"/>
      <c r="L67" s="32"/>
      <c r="M67" s="33"/>
      <c r="N67" s="22"/>
      <c r="O67" s="35"/>
    </row>
    <row r="68" spans="1:15" ht="12.75" customHeight="1" x14ac:dyDescent="0.35">
      <c r="A68" s="77"/>
      <c r="B68" s="30"/>
      <c r="C68" s="78"/>
      <c r="D68" s="77"/>
      <c r="E68" s="22"/>
      <c r="F68" s="193"/>
      <c r="G68" s="77"/>
      <c r="H68" s="22"/>
      <c r="I68" s="35"/>
      <c r="J68" s="194"/>
      <c r="K68" s="32"/>
      <c r="L68" s="32"/>
      <c r="M68" s="33"/>
      <c r="N68" s="22"/>
      <c r="O68" s="35"/>
    </row>
    <row r="69" spans="1:15" ht="12" customHeight="1" x14ac:dyDescent="0.35">
      <c r="A69" s="77"/>
      <c r="B69" s="22"/>
      <c r="C69" s="78"/>
      <c r="D69" s="77"/>
      <c r="E69" s="22"/>
      <c r="F69" s="193"/>
      <c r="G69" s="77"/>
      <c r="H69" s="30"/>
      <c r="I69" s="35"/>
      <c r="J69" s="194"/>
      <c r="K69" s="32"/>
      <c r="L69" s="32"/>
      <c r="M69" s="33"/>
      <c r="N69" s="22"/>
      <c r="O69" s="35"/>
    </row>
    <row r="70" spans="1:15" ht="12.75" customHeight="1" x14ac:dyDescent="0.35">
      <c r="A70" s="77"/>
      <c r="B70" s="30"/>
      <c r="C70" s="78"/>
      <c r="D70" s="77"/>
      <c r="E70" s="22"/>
      <c r="F70" s="193"/>
      <c r="G70" s="77"/>
      <c r="H70" s="22"/>
      <c r="I70" s="35"/>
      <c r="J70" s="194"/>
      <c r="K70" s="32"/>
      <c r="L70" s="32"/>
      <c r="M70" s="33"/>
      <c r="N70" s="22"/>
      <c r="O70" s="35"/>
    </row>
    <row r="71" spans="1:15" ht="12.75" customHeight="1" x14ac:dyDescent="0.35">
      <c r="A71" s="77"/>
      <c r="B71" s="30"/>
      <c r="C71" s="78"/>
      <c r="D71" s="77"/>
      <c r="E71" s="22"/>
      <c r="F71" s="193"/>
      <c r="G71" s="77"/>
      <c r="H71" s="22"/>
      <c r="I71" s="35"/>
      <c r="J71" s="194"/>
      <c r="K71" s="32"/>
      <c r="L71" s="32"/>
      <c r="M71" s="33"/>
      <c r="N71" s="22"/>
      <c r="O71" s="35"/>
    </row>
    <row r="72" spans="1:15" ht="12.75" customHeight="1" x14ac:dyDescent="0.35">
      <c r="A72" s="77"/>
      <c r="B72" s="22"/>
      <c r="C72" s="78"/>
      <c r="D72" s="77"/>
      <c r="E72" s="22"/>
      <c r="F72" s="193"/>
      <c r="G72" s="77"/>
      <c r="H72" s="30"/>
      <c r="I72" s="35"/>
      <c r="J72" s="194"/>
      <c r="K72" s="32"/>
      <c r="L72" s="32"/>
      <c r="M72" s="33"/>
      <c r="N72" s="22"/>
      <c r="O72" s="35"/>
    </row>
    <row r="73" spans="1:15" ht="12.75" customHeight="1" x14ac:dyDescent="0.35">
      <c r="A73" s="77"/>
      <c r="B73" s="22"/>
      <c r="C73" s="78"/>
      <c r="D73" s="77"/>
      <c r="E73" s="22"/>
      <c r="F73" s="193"/>
      <c r="G73" s="77"/>
      <c r="H73" s="22"/>
      <c r="I73" s="35"/>
      <c r="J73" s="194"/>
      <c r="K73" s="32"/>
      <c r="L73" s="32"/>
      <c r="M73" s="33"/>
      <c r="N73" s="22"/>
      <c r="O73" s="35"/>
    </row>
    <row r="74" spans="1:15" ht="13.5" customHeight="1" x14ac:dyDescent="0.35">
      <c r="A74" s="77"/>
      <c r="B74" s="22"/>
      <c r="C74" s="78"/>
      <c r="D74" s="77"/>
      <c r="E74" s="22"/>
      <c r="F74" s="193"/>
      <c r="G74" s="77"/>
      <c r="H74" s="30"/>
      <c r="I74" s="35"/>
      <c r="J74" s="194"/>
      <c r="K74" s="32"/>
      <c r="L74" s="32"/>
      <c r="M74" s="33"/>
      <c r="N74" s="30"/>
      <c r="O74" s="35"/>
    </row>
    <row r="75" spans="1:15" x14ac:dyDescent="0.35">
      <c r="A75" s="77"/>
      <c r="B75" s="22"/>
      <c r="C75" s="78"/>
      <c r="D75" s="77"/>
      <c r="E75" s="22"/>
      <c r="F75" s="193"/>
      <c r="G75" s="77"/>
      <c r="H75" s="22"/>
      <c r="I75" s="35"/>
      <c r="J75" s="194"/>
      <c r="K75" s="32"/>
      <c r="L75" s="32"/>
      <c r="M75" s="33"/>
      <c r="N75" s="30"/>
      <c r="O75" s="35"/>
    </row>
    <row r="76" spans="1:15" x14ac:dyDescent="0.35">
      <c r="A76" s="77"/>
      <c r="B76" s="22"/>
      <c r="C76" s="78"/>
      <c r="D76" s="77"/>
      <c r="E76" s="22"/>
      <c r="F76" s="193"/>
      <c r="G76" s="77"/>
      <c r="H76" s="22"/>
      <c r="I76" s="35"/>
      <c r="J76" s="194"/>
      <c r="K76" s="32"/>
      <c r="L76" s="32"/>
      <c r="M76" s="33"/>
      <c r="N76" s="22"/>
      <c r="O76" s="35"/>
    </row>
    <row r="77" spans="1:15" x14ac:dyDescent="0.35">
      <c r="A77" s="77"/>
      <c r="B77" s="22"/>
      <c r="C77" s="78"/>
      <c r="D77" s="77"/>
      <c r="E77" s="22"/>
      <c r="F77" s="193"/>
      <c r="G77" s="77"/>
      <c r="H77" s="22"/>
      <c r="I77" s="35"/>
      <c r="J77" s="194"/>
      <c r="K77" s="32"/>
      <c r="L77" s="32"/>
      <c r="M77" s="33"/>
      <c r="N77" s="30"/>
      <c r="O77" s="35"/>
    </row>
    <row r="78" spans="1:15" x14ac:dyDescent="0.35">
      <c r="A78" s="77"/>
      <c r="B78" s="30"/>
      <c r="C78" s="78"/>
      <c r="D78" s="77"/>
      <c r="E78" s="22"/>
      <c r="F78" s="193"/>
      <c r="G78" s="77"/>
      <c r="H78" s="22"/>
      <c r="I78" s="35"/>
      <c r="J78" s="194"/>
      <c r="K78" s="32"/>
      <c r="L78" s="32"/>
      <c r="M78" s="33"/>
      <c r="N78" s="30"/>
      <c r="O78" s="35"/>
    </row>
    <row r="79" spans="1:15" x14ac:dyDescent="0.35">
      <c r="A79" s="77"/>
      <c r="B79" s="30"/>
      <c r="C79" s="78"/>
      <c r="D79" s="77"/>
      <c r="E79" s="22"/>
      <c r="F79" s="193"/>
      <c r="G79" s="77"/>
      <c r="H79" s="22"/>
      <c r="I79" s="35"/>
      <c r="J79" s="194"/>
      <c r="K79" s="32"/>
      <c r="L79" s="32"/>
      <c r="M79" s="33"/>
      <c r="N79" s="22"/>
      <c r="O79" s="35"/>
    </row>
    <row r="80" spans="1:15" x14ac:dyDescent="0.35">
      <c r="A80" s="77"/>
      <c r="B80" s="30"/>
      <c r="C80" s="78"/>
      <c r="D80" s="77"/>
      <c r="E80" s="22"/>
      <c r="F80" s="193"/>
      <c r="G80" s="77"/>
      <c r="H80" s="22"/>
      <c r="I80" s="35"/>
      <c r="J80" s="194"/>
      <c r="K80" s="32"/>
      <c r="L80" s="32"/>
      <c r="M80" s="33"/>
      <c r="N80" s="30"/>
      <c r="O80" s="35"/>
    </row>
    <row r="81" spans="1:15" x14ac:dyDescent="0.35">
      <c r="A81" s="77"/>
      <c r="B81" s="22"/>
      <c r="C81" s="78"/>
      <c r="D81" s="77"/>
      <c r="E81" s="22"/>
      <c r="F81" s="193"/>
      <c r="G81" s="77"/>
      <c r="H81" s="30"/>
      <c r="I81" s="35"/>
      <c r="J81" s="194"/>
      <c r="K81" s="32"/>
      <c r="L81" s="32"/>
      <c r="M81" s="33"/>
      <c r="N81" s="22"/>
      <c r="O81" s="35"/>
    </row>
    <row r="82" spans="1:15" x14ac:dyDescent="0.35">
      <c r="A82" s="77"/>
      <c r="B82" s="22"/>
      <c r="C82" s="78"/>
      <c r="D82" s="77"/>
      <c r="E82" s="22"/>
      <c r="F82" s="193"/>
      <c r="G82" s="77"/>
      <c r="H82" s="22"/>
      <c r="I82" s="35"/>
      <c r="J82" s="194"/>
      <c r="K82" s="32"/>
      <c r="L82" s="32"/>
      <c r="M82" s="33"/>
      <c r="N82" s="22"/>
      <c r="O82" s="35"/>
    </row>
    <row r="83" spans="1:15" x14ac:dyDescent="0.35">
      <c r="A83" s="77"/>
      <c r="B83" s="22"/>
      <c r="C83" s="78"/>
      <c r="D83" s="77"/>
      <c r="E83" s="22"/>
      <c r="F83" s="193"/>
      <c r="G83" s="77"/>
      <c r="H83" s="30"/>
      <c r="I83" s="35"/>
      <c r="J83" s="194"/>
      <c r="K83" s="32"/>
      <c r="L83" s="32"/>
      <c r="M83" s="33"/>
      <c r="N83" s="22"/>
      <c r="O83" s="35"/>
    </row>
    <row r="84" spans="1:15" x14ac:dyDescent="0.35">
      <c r="A84" s="77"/>
      <c r="B84" s="22"/>
      <c r="C84" s="78"/>
      <c r="D84" s="77"/>
      <c r="E84" s="22"/>
      <c r="F84" s="22"/>
      <c r="G84" s="77"/>
      <c r="H84" s="30"/>
      <c r="I84" s="35"/>
      <c r="J84" s="194"/>
      <c r="K84" s="32"/>
      <c r="L84" s="32"/>
      <c r="M84" s="33"/>
      <c r="N84" s="22"/>
      <c r="O84" s="35"/>
    </row>
    <row r="85" spans="1:15" x14ac:dyDescent="0.35">
      <c r="A85" s="77"/>
      <c r="B85" s="30"/>
      <c r="C85" s="78"/>
      <c r="D85" s="77"/>
      <c r="E85" s="22"/>
      <c r="F85" s="22"/>
      <c r="G85" s="77"/>
      <c r="H85" s="22"/>
      <c r="I85" s="35"/>
      <c r="J85" s="194"/>
      <c r="K85" s="32"/>
      <c r="L85" s="32"/>
      <c r="M85" s="33"/>
      <c r="N85" s="30"/>
      <c r="O85" s="35"/>
    </row>
    <row r="86" spans="1:15" x14ac:dyDescent="0.35">
      <c r="A86" s="77"/>
      <c r="B86" s="22"/>
      <c r="C86" s="78"/>
      <c r="D86" s="77"/>
      <c r="E86" s="22"/>
      <c r="F86" s="22"/>
      <c r="G86" s="77"/>
      <c r="H86" s="30"/>
      <c r="I86" s="35"/>
      <c r="J86" s="194"/>
      <c r="K86" s="32"/>
      <c r="L86" s="32"/>
      <c r="M86" s="33"/>
      <c r="N86" s="22"/>
      <c r="O86" s="35"/>
    </row>
    <row r="87" spans="1:15" x14ac:dyDescent="0.35">
      <c r="A87" s="77"/>
      <c r="B87" s="22"/>
      <c r="C87" s="78"/>
      <c r="D87" s="77"/>
      <c r="E87" s="22"/>
      <c r="F87" s="22"/>
      <c r="G87" s="77"/>
      <c r="H87" s="22"/>
      <c r="I87" s="35"/>
      <c r="J87" s="194"/>
      <c r="K87" s="32"/>
      <c r="L87" s="32"/>
      <c r="M87" s="33"/>
      <c r="N87" s="30"/>
      <c r="O87" s="35"/>
    </row>
    <row r="88" spans="1:15" x14ac:dyDescent="0.35">
      <c r="A88" s="77"/>
      <c r="B88" s="22"/>
      <c r="C88" s="78"/>
      <c r="D88" s="77"/>
      <c r="E88" s="22"/>
      <c r="F88" s="22"/>
      <c r="G88" s="77"/>
      <c r="H88" s="22"/>
      <c r="I88" s="35"/>
      <c r="J88" s="194"/>
      <c r="K88" s="32"/>
      <c r="L88" s="32"/>
      <c r="M88" s="33"/>
      <c r="N88" s="22"/>
      <c r="O88" s="35"/>
    </row>
    <row r="89" spans="1:15" x14ac:dyDescent="0.35">
      <c r="A89" s="77"/>
      <c r="B89" s="30"/>
      <c r="C89" s="78"/>
      <c r="D89" s="77"/>
      <c r="E89" s="22"/>
      <c r="F89" s="22"/>
      <c r="G89" s="77"/>
      <c r="H89" s="22"/>
      <c r="I89" s="35"/>
      <c r="J89" s="194"/>
      <c r="K89" s="32"/>
      <c r="L89" s="32"/>
      <c r="M89" s="33"/>
      <c r="N89" s="22"/>
      <c r="O89" s="35"/>
    </row>
    <row r="90" spans="1:15" x14ac:dyDescent="0.35">
      <c r="A90" s="77"/>
      <c r="B90" s="30"/>
      <c r="C90" s="78"/>
      <c r="D90" s="77"/>
      <c r="E90" s="22"/>
      <c r="F90" s="22"/>
      <c r="G90" s="77"/>
      <c r="H90" s="30"/>
      <c r="I90" s="35"/>
      <c r="J90" s="194"/>
      <c r="K90" s="32"/>
      <c r="L90" s="32"/>
      <c r="M90" s="33"/>
      <c r="N90" s="22"/>
      <c r="O90" s="35"/>
    </row>
    <row r="91" spans="1:15" x14ac:dyDescent="0.35">
      <c r="A91" s="77"/>
      <c r="B91" s="30"/>
      <c r="C91" s="78"/>
      <c r="D91" s="77"/>
      <c r="E91" s="22"/>
      <c r="F91" s="22"/>
      <c r="G91" s="77"/>
      <c r="H91" s="22"/>
      <c r="I91" s="35"/>
      <c r="J91" s="194"/>
      <c r="K91" s="32"/>
      <c r="L91" s="32"/>
      <c r="M91" s="33"/>
      <c r="N91" s="22"/>
      <c r="O91" s="35"/>
    </row>
    <row r="92" spans="1:15" x14ac:dyDescent="0.35">
      <c r="A92" s="77"/>
      <c r="B92" s="30"/>
      <c r="C92" s="78"/>
      <c r="D92" s="77"/>
      <c r="E92" s="22"/>
      <c r="F92" s="22"/>
      <c r="G92" s="77"/>
      <c r="H92" s="30"/>
      <c r="I92" s="35"/>
      <c r="J92" s="194"/>
      <c r="K92" s="32"/>
      <c r="L92" s="32"/>
      <c r="M92" s="33"/>
      <c r="N92" s="30"/>
      <c r="O92" s="35"/>
    </row>
    <row r="93" spans="1:15" x14ac:dyDescent="0.35">
      <c r="A93" s="77"/>
      <c r="B93" s="33"/>
      <c r="C93" s="79"/>
      <c r="D93" s="77"/>
      <c r="E93" s="22"/>
      <c r="F93" s="22"/>
      <c r="G93" s="77"/>
      <c r="H93" s="30"/>
      <c r="I93" s="35"/>
      <c r="J93" s="194"/>
      <c r="K93" s="32"/>
      <c r="L93" s="32"/>
      <c r="M93" s="33"/>
      <c r="N93" s="22"/>
      <c r="O93" s="35"/>
    </row>
    <row r="94" spans="1:15" x14ac:dyDescent="0.35">
      <c r="A94" s="77"/>
      <c r="B94" s="30"/>
      <c r="C94" s="78"/>
      <c r="D94" s="77"/>
      <c r="E94" s="17"/>
      <c r="F94" s="88"/>
      <c r="G94" s="77"/>
      <c r="H94" s="30"/>
      <c r="I94" s="35"/>
      <c r="J94" s="194"/>
      <c r="K94" s="32"/>
      <c r="L94" s="32"/>
      <c r="M94" s="33"/>
      <c r="N94" s="30"/>
      <c r="O94" s="35"/>
    </row>
    <row r="95" spans="1:15" x14ac:dyDescent="0.35">
      <c r="A95" s="77"/>
      <c r="B95" s="33"/>
      <c r="C95" s="79"/>
      <c r="D95" s="77"/>
      <c r="E95" s="80"/>
      <c r="F95" s="89"/>
      <c r="M95" s="33"/>
      <c r="N95" s="33"/>
      <c r="O95" s="33"/>
    </row>
    <row r="96" spans="1:15" x14ac:dyDescent="0.35">
      <c r="A96" s="77"/>
      <c r="B96" s="38"/>
      <c r="C96" s="79"/>
      <c r="D96" s="77"/>
      <c r="E96" s="80"/>
      <c r="F96" s="89"/>
    </row>
    <row r="97" spans="1:6" x14ac:dyDescent="0.35">
      <c r="A97" s="77"/>
      <c r="B97" s="38"/>
      <c r="C97" s="79"/>
      <c r="D97" s="77"/>
      <c r="E97" s="80"/>
      <c r="F97" s="89"/>
    </row>
    <row r="98" spans="1:6" x14ac:dyDescent="0.35">
      <c r="A98" s="77"/>
      <c r="B98" s="38"/>
      <c r="C98" s="79"/>
      <c r="D98" s="77"/>
      <c r="E98" s="80"/>
      <c r="F98" s="89"/>
    </row>
    <row r="99" spans="1:6" x14ac:dyDescent="0.35">
      <c r="A99" s="77"/>
      <c r="B99" s="38"/>
      <c r="C99" s="79"/>
      <c r="D99" s="77"/>
      <c r="E99" s="80"/>
      <c r="F99" s="89"/>
    </row>
    <row r="100" spans="1:6" x14ac:dyDescent="0.35">
      <c r="A100" s="77"/>
      <c r="B100" s="38"/>
      <c r="C100" s="79"/>
      <c r="D100" s="77"/>
      <c r="E100" s="80"/>
      <c r="F100" s="89"/>
    </row>
    <row r="101" spans="1:6" x14ac:dyDescent="0.35">
      <c r="A101" s="77"/>
      <c r="B101" s="38"/>
      <c r="C101" s="79"/>
      <c r="D101" s="77"/>
      <c r="E101" s="80"/>
      <c r="F101" s="89"/>
    </row>
    <row r="102" spans="1:6" x14ac:dyDescent="0.35">
      <c r="A102" s="77"/>
      <c r="B102" s="38"/>
      <c r="C102" s="79"/>
      <c r="D102" s="77"/>
      <c r="E102" s="80"/>
      <c r="F102" s="89"/>
    </row>
    <row r="103" spans="1:6" x14ac:dyDescent="0.35">
      <c r="A103" s="77"/>
      <c r="B103" s="38"/>
      <c r="C103" s="79"/>
      <c r="D103" s="77"/>
      <c r="E103" s="80"/>
      <c r="F103" s="89"/>
    </row>
    <row r="104" spans="1:6" x14ac:dyDescent="0.35">
      <c r="A104" s="77"/>
      <c r="B104" s="38"/>
      <c r="C104" s="79"/>
      <c r="D104" s="77"/>
      <c r="E104" s="80"/>
      <c r="F104" s="89"/>
    </row>
    <row r="105" spans="1:6" x14ac:dyDescent="0.35">
      <c r="A105" s="77"/>
      <c r="B105" s="38"/>
      <c r="C105" s="79"/>
      <c r="D105" s="77"/>
      <c r="E105" s="80"/>
      <c r="F105" s="89"/>
    </row>
    <row r="106" spans="1:6" x14ac:dyDescent="0.35">
      <c r="A106" s="77"/>
      <c r="B106" s="38"/>
      <c r="C106" s="79"/>
      <c r="D106" s="77"/>
      <c r="E106" s="80"/>
      <c r="F106" s="89"/>
    </row>
    <row r="107" spans="1:6" x14ac:dyDescent="0.35">
      <c r="A107" s="77"/>
      <c r="B107" s="38"/>
      <c r="C107" s="79"/>
      <c r="D107" s="77"/>
      <c r="E107" s="80"/>
      <c r="F107" s="89"/>
    </row>
    <row r="108" spans="1:6" x14ac:dyDescent="0.35">
      <c r="A108" s="77"/>
      <c r="B108" s="38"/>
      <c r="C108" s="79"/>
      <c r="D108" s="77"/>
      <c r="E108" s="80"/>
      <c r="F108" s="89"/>
    </row>
    <row r="109" spans="1:6" x14ac:dyDescent="0.35">
      <c r="A109" s="77"/>
      <c r="B109" s="38"/>
      <c r="C109" s="79"/>
      <c r="D109" s="77"/>
      <c r="E109" s="80"/>
      <c r="F109" s="89"/>
    </row>
    <row r="110" spans="1:6" x14ac:dyDescent="0.35">
      <c r="A110" s="77"/>
      <c r="B110" s="38"/>
      <c r="C110" s="79"/>
      <c r="D110" s="77"/>
      <c r="E110" s="80"/>
      <c r="F110" s="89"/>
    </row>
    <row r="111" spans="1:6" x14ac:dyDescent="0.35">
      <c r="A111" s="77"/>
      <c r="B111" s="38"/>
      <c r="C111" s="79"/>
      <c r="D111" s="77"/>
      <c r="E111" s="80"/>
      <c r="F111" s="89"/>
    </row>
    <row r="112" spans="1:6" x14ac:dyDescent="0.35">
      <c r="A112" s="77"/>
      <c r="B112" s="38"/>
      <c r="C112" s="79"/>
      <c r="D112" s="77"/>
      <c r="E112" s="80"/>
      <c r="F112" s="89"/>
    </row>
    <row r="113" spans="1:6" x14ac:dyDescent="0.35">
      <c r="A113" s="77"/>
      <c r="B113" s="38"/>
      <c r="C113" s="79"/>
      <c r="D113" s="77"/>
      <c r="E113" s="80"/>
      <c r="F113" s="89"/>
    </row>
    <row r="114" spans="1:6" x14ac:dyDescent="0.35">
      <c r="A114" s="77"/>
      <c r="B114" s="38"/>
      <c r="C114" s="79"/>
      <c r="D114" s="77"/>
      <c r="E114" s="80"/>
      <c r="F114" s="89"/>
    </row>
    <row r="115" spans="1:6" x14ac:dyDescent="0.35">
      <c r="A115" s="77"/>
      <c r="B115" s="81"/>
      <c r="C115" s="79"/>
      <c r="D115" s="77"/>
      <c r="E115" s="80"/>
      <c r="F115" s="89"/>
    </row>
    <row r="116" spans="1:6" x14ac:dyDescent="0.35">
      <c r="A116" s="77"/>
      <c r="B116" s="38"/>
      <c r="C116" s="79"/>
      <c r="D116" s="77"/>
      <c r="E116" s="80"/>
      <c r="F116" s="89"/>
    </row>
    <row r="117" spans="1:6" x14ac:dyDescent="0.35">
      <c r="A117" s="77"/>
      <c r="B117" s="38"/>
      <c r="C117" s="79"/>
      <c r="D117" s="77"/>
      <c r="E117" s="80"/>
      <c r="F117" s="89"/>
    </row>
    <row r="118" spans="1:6" x14ac:dyDescent="0.35">
      <c r="A118" s="77"/>
      <c r="B118" s="38"/>
      <c r="C118" s="79"/>
      <c r="D118" s="77"/>
      <c r="E118" s="80"/>
      <c r="F118" s="89"/>
    </row>
    <row r="119" spans="1:6" x14ac:dyDescent="0.35">
      <c r="A119" s="77"/>
      <c r="B119" s="38"/>
      <c r="C119" s="79"/>
      <c r="D119" s="77"/>
      <c r="E119" s="80"/>
      <c r="F119" s="89"/>
    </row>
    <row r="120" spans="1:6" x14ac:dyDescent="0.35">
      <c r="A120" s="77"/>
      <c r="B120" s="38"/>
      <c r="C120" s="79"/>
      <c r="D120" s="77"/>
      <c r="E120" s="80"/>
      <c r="F120" s="89"/>
    </row>
    <row r="121" spans="1:6" x14ac:dyDescent="0.35">
      <c r="A121" s="77"/>
      <c r="B121" s="38"/>
      <c r="C121" s="79"/>
      <c r="D121" s="77"/>
      <c r="E121" s="80"/>
      <c r="F121" s="89"/>
    </row>
    <row r="122" spans="1:6" x14ac:dyDescent="0.35">
      <c r="A122" s="77"/>
      <c r="B122" s="38"/>
      <c r="C122" s="79"/>
      <c r="D122" s="77"/>
      <c r="E122" s="80"/>
      <c r="F122" s="89"/>
    </row>
    <row r="123" spans="1:6" x14ac:dyDescent="0.35">
      <c r="A123" s="77"/>
      <c r="B123" s="38"/>
      <c r="C123" s="79"/>
      <c r="D123" s="77"/>
      <c r="E123" s="80"/>
      <c r="F123" s="89"/>
    </row>
    <row r="124" spans="1:6" x14ac:dyDescent="0.35">
      <c r="A124" s="77"/>
      <c r="B124" s="38"/>
      <c r="C124" s="79"/>
      <c r="D124" s="77"/>
      <c r="E124" s="80"/>
      <c r="F124" s="89"/>
    </row>
    <row r="125" spans="1:6" x14ac:dyDescent="0.35">
      <c r="A125" s="77"/>
      <c r="B125" s="38"/>
      <c r="C125" s="79"/>
      <c r="D125" s="77"/>
      <c r="E125" s="80"/>
      <c r="F125" s="89"/>
    </row>
    <row r="126" spans="1:6" x14ac:dyDescent="0.35">
      <c r="A126" s="77"/>
      <c r="B126" s="38"/>
      <c r="C126" s="79"/>
      <c r="D126" s="77"/>
      <c r="E126" s="80"/>
      <c r="F126" s="89"/>
    </row>
    <row r="127" spans="1:6" x14ac:dyDescent="0.35">
      <c r="A127" s="77"/>
      <c r="B127" s="38"/>
      <c r="C127" s="79"/>
      <c r="D127" s="77"/>
      <c r="E127" s="80"/>
      <c r="F127" s="89"/>
    </row>
    <row r="128" spans="1:6" x14ac:dyDescent="0.35">
      <c r="A128" s="77"/>
      <c r="B128" s="38"/>
      <c r="C128" s="79"/>
      <c r="D128" s="77"/>
      <c r="E128" s="80"/>
      <c r="F128" s="89"/>
    </row>
    <row r="129" spans="1:6" x14ac:dyDescent="0.35">
      <c r="A129" s="77"/>
      <c r="B129" s="38"/>
      <c r="C129" s="79"/>
      <c r="D129" s="77"/>
      <c r="E129" s="80"/>
      <c r="F129" s="89"/>
    </row>
    <row r="130" spans="1:6" x14ac:dyDescent="0.35">
      <c r="A130" s="77"/>
      <c r="B130" s="33"/>
      <c r="C130" s="79"/>
      <c r="D130" s="77"/>
      <c r="E130" s="80"/>
      <c r="F130" s="89"/>
    </row>
    <row r="131" spans="1:6" x14ac:dyDescent="0.35">
      <c r="A131" s="77"/>
      <c r="B131" s="33"/>
      <c r="C131" s="79"/>
      <c r="D131" s="77"/>
      <c r="E131" s="80"/>
      <c r="F131" s="89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38"/>
  <sheetViews>
    <sheetView showGridLines="0" topLeftCell="A19" zoomScaleNormal="100" workbookViewId="0">
      <selection sqref="A1:XFD1"/>
    </sheetView>
  </sheetViews>
  <sheetFormatPr defaultColWidth="13.59765625" defaultRowHeight="11.65" x14ac:dyDescent="0.35"/>
  <cols>
    <col min="1" max="1" width="4.46484375" style="111" customWidth="1"/>
    <col min="2" max="2" width="19.53125" style="1" bestFit="1" customWidth="1"/>
    <col min="3" max="3" width="6.86328125" style="146" bestFit="1" customWidth="1"/>
    <col min="4" max="4" width="6.19921875" style="111" bestFit="1" customWidth="1"/>
    <col min="5" max="5" width="3.3984375" style="139" bestFit="1" customWidth="1"/>
    <col min="6" max="6" width="2.3984375" style="139" customWidth="1"/>
    <col min="7" max="7" width="5.3984375" style="111" bestFit="1" customWidth="1"/>
    <col min="8" max="8" width="17.265625" style="1" bestFit="1" customWidth="1"/>
    <col min="9" max="9" width="7.796875" style="144" bestFit="1" customWidth="1"/>
    <col min="10" max="10" width="6.19921875" style="111" bestFit="1" customWidth="1"/>
    <col min="11" max="11" width="8.06640625" style="145" customWidth="1"/>
    <col min="12" max="12" width="3.19921875" style="145" customWidth="1"/>
    <col min="13" max="13" width="3.9296875" style="1" bestFit="1" customWidth="1"/>
    <col min="14" max="14" width="15.6640625" style="1" customWidth="1"/>
    <col min="15" max="15" width="7.796875" style="1" bestFit="1" customWidth="1"/>
    <col min="16" max="16" width="3.06640625" style="1" customWidth="1"/>
    <col min="17" max="16384" width="13.59765625" style="1"/>
  </cols>
  <sheetData>
    <row r="1" spans="1:15" s="8" customFormat="1" ht="19.5" customHeight="1" x14ac:dyDescent="0.35">
      <c r="A1" s="270" t="s">
        <v>193</v>
      </c>
      <c r="B1" s="271"/>
      <c r="C1" s="271"/>
      <c r="D1" s="271"/>
      <c r="E1" s="271"/>
      <c r="F1" s="27"/>
      <c r="G1" s="7">
        <v>3.1749999999999998</v>
      </c>
      <c r="H1" s="36" t="s">
        <v>158</v>
      </c>
      <c r="I1" s="241"/>
      <c r="J1" s="27"/>
      <c r="L1" s="7"/>
    </row>
    <row r="2" spans="1:15" s="111" customFormat="1" ht="23.25" x14ac:dyDescent="0.35">
      <c r="A2" s="100" t="s">
        <v>5</v>
      </c>
      <c r="B2" s="101" t="s">
        <v>6</v>
      </c>
      <c r="C2" s="102" t="s">
        <v>0</v>
      </c>
      <c r="D2" s="103" t="s">
        <v>1</v>
      </c>
      <c r="E2" s="104" t="s">
        <v>48</v>
      </c>
      <c r="F2" s="105"/>
      <c r="G2" s="106" t="s">
        <v>5</v>
      </c>
      <c r="H2" s="107" t="s">
        <v>105</v>
      </c>
      <c r="I2" s="107" t="s">
        <v>0</v>
      </c>
      <c r="J2" s="106" t="s">
        <v>1</v>
      </c>
      <c r="K2" s="107" t="s">
        <v>49</v>
      </c>
      <c r="L2" s="108"/>
      <c r="M2" s="109" t="s">
        <v>5</v>
      </c>
      <c r="N2" s="109" t="s">
        <v>157</v>
      </c>
      <c r="O2" s="110" t="s">
        <v>0</v>
      </c>
    </row>
    <row r="3" spans="1:15" ht="12.75" customHeight="1" x14ac:dyDescent="0.35">
      <c r="A3" s="112">
        <v>1</v>
      </c>
      <c r="B3" s="179" t="s">
        <v>61</v>
      </c>
      <c r="C3" s="28">
        <v>1.3530092592592594E-2</v>
      </c>
      <c r="D3" s="114">
        <f t="shared" ref="D3:D38" si="0">VLOOKUP($B3,$H$2:$J$38,3,FALSE)</f>
        <v>100</v>
      </c>
      <c r="E3" s="115"/>
      <c r="F3" s="116"/>
      <c r="G3" s="117">
        <v>1</v>
      </c>
      <c r="H3" s="179" t="s">
        <v>61</v>
      </c>
      <c r="I3" s="28">
        <v>1.3530092592592594E-2</v>
      </c>
      <c r="J3" s="118">
        <v>100</v>
      </c>
      <c r="K3" s="119">
        <f>I3/G$1</f>
        <v>4.2614464858559348E-3</v>
      </c>
      <c r="L3" s="120"/>
      <c r="M3" s="151">
        <v>1</v>
      </c>
      <c r="N3" s="153" t="s">
        <v>82</v>
      </c>
      <c r="O3" s="154">
        <v>1.7662037037037035E-2</v>
      </c>
    </row>
    <row r="4" spans="1:15" x14ac:dyDescent="0.35">
      <c r="A4" s="121">
        <v>2</v>
      </c>
      <c r="B4" s="179" t="s">
        <v>38</v>
      </c>
      <c r="C4" s="28">
        <v>1.3761574074074074E-2</v>
      </c>
      <c r="D4" s="123">
        <f t="shared" si="0"/>
        <v>99</v>
      </c>
      <c r="E4" s="124"/>
      <c r="F4" s="125"/>
      <c r="G4" s="117">
        <v>2</v>
      </c>
      <c r="H4" s="179" t="s">
        <v>38</v>
      </c>
      <c r="I4" s="28">
        <v>1.3761574074074074E-2</v>
      </c>
      <c r="J4" s="118">
        <v>99</v>
      </c>
      <c r="K4" s="119">
        <f t="shared" ref="K4:K38" si="1">I4/G$1</f>
        <v>4.3343540390784483E-3</v>
      </c>
      <c r="L4" s="120"/>
      <c r="M4" s="152">
        <v>2</v>
      </c>
      <c r="N4" s="62" t="s">
        <v>181</v>
      </c>
      <c r="O4" s="63">
        <v>1.8287037037037036E-2</v>
      </c>
    </row>
    <row r="5" spans="1:15" x14ac:dyDescent="0.35">
      <c r="A5" s="121">
        <v>3</v>
      </c>
      <c r="B5" s="1" t="s">
        <v>187</v>
      </c>
      <c r="C5" s="28">
        <v>1.3993055555555555E-2</v>
      </c>
      <c r="D5" s="123">
        <f t="shared" si="0"/>
        <v>98</v>
      </c>
      <c r="E5" s="124"/>
      <c r="F5" s="125"/>
      <c r="G5" s="117">
        <v>3</v>
      </c>
      <c r="H5" s="1" t="s">
        <v>187</v>
      </c>
      <c r="I5" s="28">
        <v>1.3993055555555555E-2</v>
      </c>
      <c r="J5" s="118">
        <v>98</v>
      </c>
      <c r="K5" s="119">
        <f t="shared" si="1"/>
        <v>4.4072615923009626E-3</v>
      </c>
      <c r="L5" s="120"/>
      <c r="M5" s="152">
        <v>3</v>
      </c>
      <c r="N5" s="62" t="s">
        <v>190</v>
      </c>
      <c r="O5" s="63">
        <v>1.8414351851851852E-2</v>
      </c>
    </row>
    <row r="6" spans="1:15" x14ac:dyDescent="0.35">
      <c r="A6" s="121">
        <v>4</v>
      </c>
      <c r="B6" s="179" t="s">
        <v>123</v>
      </c>
      <c r="C6" s="28">
        <v>1.4189814814814815E-2</v>
      </c>
      <c r="D6" s="123">
        <f t="shared" si="0"/>
        <v>97</v>
      </c>
      <c r="E6" s="124"/>
      <c r="F6" s="125"/>
      <c r="G6" s="117">
        <v>4</v>
      </c>
      <c r="H6" s="179" t="s">
        <v>123</v>
      </c>
      <c r="I6" s="28">
        <v>1.4189814814814815E-2</v>
      </c>
      <c r="J6" s="118">
        <v>97</v>
      </c>
      <c r="K6" s="119">
        <f t="shared" si="1"/>
        <v>4.4692330125400996E-3</v>
      </c>
      <c r="L6" s="120"/>
      <c r="M6" s="152">
        <v>4</v>
      </c>
      <c r="N6" s="62" t="s">
        <v>183</v>
      </c>
      <c r="O6" s="63">
        <v>1.9074074074074073E-2</v>
      </c>
    </row>
    <row r="7" spans="1:15" x14ac:dyDescent="0.35">
      <c r="A7" s="121">
        <v>5</v>
      </c>
      <c r="B7" s="179" t="s">
        <v>87</v>
      </c>
      <c r="C7" s="28">
        <v>1.4432870370370372E-2</v>
      </c>
      <c r="D7" s="123">
        <f t="shared" si="0"/>
        <v>96</v>
      </c>
      <c r="E7" s="124"/>
      <c r="F7" s="125"/>
      <c r="G7" s="117">
        <v>5</v>
      </c>
      <c r="H7" s="179" t="s">
        <v>87</v>
      </c>
      <c r="I7" s="28">
        <v>1.4432870370370372E-2</v>
      </c>
      <c r="J7" s="118">
        <v>96</v>
      </c>
      <c r="K7" s="119">
        <f t="shared" si="1"/>
        <v>4.5457859434237394E-3</v>
      </c>
      <c r="L7" s="120"/>
      <c r="M7" s="152">
        <v>5</v>
      </c>
      <c r="N7" s="62" t="s">
        <v>59</v>
      </c>
      <c r="O7" s="63">
        <v>1.9386574074074073E-2</v>
      </c>
    </row>
    <row r="8" spans="1:15" x14ac:dyDescent="0.35">
      <c r="A8" s="121">
        <v>6</v>
      </c>
      <c r="B8" s="179" t="s">
        <v>114</v>
      </c>
      <c r="C8" s="28">
        <v>1.5023148148148148E-2</v>
      </c>
      <c r="D8" s="123">
        <f t="shared" si="0"/>
        <v>95</v>
      </c>
      <c r="E8" s="124"/>
      <c r="F8" s="125"/>
      <c r="G8" s="117">
        <v>6</v>
      </c>
      <c r="H8" s="179" t="s">
        <v>114</v>
      </c>
      <c r="I8" s="28">
        <v>1.5023148148148148E-2</v>
      </c>
      <c r="J8" s="118">
        <v>95</v>
      </c>
      <c r="K8" s="119">
        <f t="shared" si="1"/>
        <v>4.7317002041411494E-3</v>
      </c>
      <c r="L8" s="120"/>
      <c r="M8" s="152">
        <v>6</v>
      </c>
      <c r="N8" s="62" t="s">
        <v>191</v>
      </c>
      <c r="O8" s="63">
        <v>1.9432870370370371E-2</v>
      </c>
    </row>
    <row r="9" spans="1:15" x14ac:dyDescent="0.35">
      <c r="A9" s="121">
        <v>7</v>
      </c>
      <c r="B9" s="179" t="s">
        <v>188</v>
      </c>
      <c r="C9" s="28">
        <v>1.554398148148148E-2</v>
      </c>
      <c r="D9" s="123">
        <f t="shared" si="0"/>
        <v>94</v>
      </c>
      <c r="E9" s="124"/>
      <c r="F9" s="125"/>
      <c r="G9" s="117">
        <v>7</v>
      </c>
      <c r="H9" s="179" t="s">
        <v>188</v>
      </c>
      <c r="I9" s="28">
        <v>1.554398148148148E-2</v>
      </c>
      <c r="J9" s="118">
        <v>94</v>
      </c>
      <c r="K9" s="119">
        <f t="shared" si="1"/>
        <v>4.8957421988918047E-3</v>
      </c>
      <c r="L9" s="120"/>
      <c r="M9" s="152">
        <v>7</v>
      </c>
      <c r="N9" s="62" t="s">
        <v>192</v>
      </c>
      <c r="O9" s="63">
        <v>1.9872685185185184E-2</v>
      </c>
    </row>
    <row r="10" spans="1:15" x14ac:dyDescent="0.35">
      <c r="A10" s="117">
        <v>8</v>
      </c>
      <c r="B10" s="179" t="s">
        <v>81</v>
      </c>
      <c r="C10" s="28">
        <v>1.6053240740740739E-2</v>
      </c>
      <c r="D10" s="123">
        <f t="shared" si="0"/>
        <v>93</v>
      </c>
      <c r="E10" s="124"/>
      <c r="F10" s="116"/>
      <c r="G10" s="117">
        <v>8</v>
      </c>
      <c r="H10" s="179" t="s">
        <v>81</v>
      </c>
      <c r="I10" s="28">
        <v>1.6053240740740739E-2</v>
      </c>
      <c r="J10" s="118">
        <v>93</v>
      </c>
      <c r="K10" s="119">
        <f t="shared" si="1"/>
        <v>5.0561388159813354E-3</v>
      </c>
      <c r="L10" s="120"/>
      <c r="M10" s="152">
        <v>8</v>
      </c>
      <c r="N10" s="62" t="s">
        <v>28</v>
      </c>
      <c r="O10" s="63">
        <v>2.0104166666666666E-2</v>
      </c>
    </row>
    <row r="11" spans="1:15" ht="12.75" customHeight="1" x14ac:dyDescent="0.35">
      <c r="A11" s="117">
        <v>9</v>
      </c>
      <c r="B11" s="179" t="s">
        <v>182</v>
      </c>
      <c r="C11" s="28">
        <v>1.6620370370370372E-2</v>
      </c>
      <c r="D11" s="123">
        <f t="shared" si="0"/>
        <v>92</v>
      </c>
      <c r="E11" s="124"/>
      <c r="F11" s="125"/>
      <c r="G11" s="117">
        <v>9</v>
      </c>
      <c r="H11" s="179" t="s">
        <v>182</v>
      </c>
      <c r="I11" s="28">
        <v>1.6620370370370372E-2</v>
      </c>
      <c r="J11" s="118">
        <v>92</v>
      </c>
      <c r="K11" s="119">
        <f t="shared" si="1"/>
        <v>5.2347623213764953E-3</v>
      </c>
      <c r="L11" s="120"/>
      <c r="M11" s="152">
        <v>9</v>
      </c>
      <c r="N11" s="62" t="s">
        <v>184</v>
      </c>
      <c r="O11" s="63">
        <v>2.0324074074074074E-2</v>
      </c>
    </row>
    <row r="12" spans="1:15" x14ac:dyDescent="0.35">
      <c r="A12" s="117">
        <v>2</v>
      </c>
      <c r="B12" s="179" t="s">
        <v>171</v>
      </c>
      <c r="C12" s="28">
        <v>1.6932870370370369E-2</v>
      </c>
      <c r="D12" s="123">
        <f t="shared" si="0"/>
        <v>91</v>
      </c>
      <c r="E12" s="124"/>
      <c r="F12" s="125"/>
      <c r="G12" s="117">
        <v>10</v>
      </c>
      <c r="H12" s="179" t="s">
        <v>171</v>
      </c>
      <c r="I12" s="28">
        <v>1.6932870370370369E-2</v>
      </c>
      <c r="J12" s="118">
        <v>91</v>
      </c>
      <c r="K12" s="119">
        <f t="shared" si="1"/>
        <v>5.3331875182268881E-3</v>
      </c>
      <c r="L12" s="120"/>
      <c r="M12" s="152">
        <v>10</v>
      </c>
      <c r="N12" s="62" t="s">
        <v>108</v>
      </c>
      <c r="O12" s="63">
        <v>2.0393518518518519E-2</v>
      </c>
    </row>
    <row r="13" spans="1:15" x14ac:dyDescent="0.35">
      <c r="A13" s="117">
        <v>3</v>
      </c>
      <c r="B13" s="1" t="s">
        <v>189</v>
      </c>
      <c r="C13" s="28">
        <v>1.7048611111111112E-2</v>
      </c>
      <c r="D13" s="123">
        <f t="shared" si="0"/>
        <v>90</v>
      </c>
      <c r="E13" s="124"/>
      <c r="F13" s="125"/>
      <c r="G13" s="117">
        <v>11</v>
      </c>
      <c r="H13" s="1" t="s">
        <v>189</v>
      </c>
      <c r="I13" s="28">
        <v>1.7048611111111112E-2</v>
      </c>
      <c r="J13" s="118">
        <v>90</v>
      </c>
      <c r="K13" s="119">
        <f t="shared" si="1"/>
        <v>5.3696412948381457E-3</v>
      </c>
      <c r="L13" s="120"/>
      <c r="M13" s="152">
        <v>11</v>
      </c>
      <c r="N13" s="62" t="s">
        <v>13</v>
      </c>
      <c r="O13" s="63">
        <v>2.0763888888888887E-2</v>
      </c>
    </row>
    <row r="14" spans="1:15" x14ac:dyDescent="0.35">
      <c r="A14" s="117">
        <v>4</v>
      </c>
      <c r="B14" s="179" t="s">
        <v>174</v>
      </c>
      <c r="C14" s="28">
        <v>1.7291666666666667E-2</v>
      </c>
      <c r="D14" s="123">
        <f t="shared" si="0"/>
        <v>89</v>
      </c>
      <c r="E14" s="124"/>
      <c r="F14" s="125"/>
      <c r="G14" s="117">
        <v>12</v>
      </c>
      <c r="H14" s="179" t="s">
        <v>174</v>
      </c>
      <c r="I14" s="28">
        <v>1.7291666666666667E-2</v>
      </c>
      <c r="J14" s="118">
        <v>89</v>
      </c>
      <c r="K14" s="119">
        <f t="shared" si="1"/>
        <v>5.4461942257217856E-3</v>
      </c>
      <c r="L14" s="120"/>
      <c r="M14" s="152">
        <v>12</v>
      </c>
      <c r="N14" s="62" t="s">
        <v>52</v>
      </c>
      <c r="O14" s="63">
        <v>2.1296296296296299E-2</v>
      </c>
    </row>
    <row r="15" spans="1:15" x14ac:dyDescent="0.35">
      <c r="A15" s="117">
        <v>5</v>
      </c>
      <c r="B15" s="1" t="s">
        <v>82</v>
      </c>
      <c r="C15" s="29">
        <v>1.7662037037037035E-2</v>
      </c>
      <c r="D15" s="123">
        <f t="shared" si="0"/>
        <v>88</v>
      </c>
      <c r="E15" s="124"/>
      <c r="F15" s="125"/>
      <c r="G15" s="117">
        <v>13</v>
      </c>
      <c r="H15" s="1" t="s">
        <v>82</v>
      </c>
      <c r="I15" s="29">
        <v>1.7662037037037035E-2</v>
      </c>
      <c r="J15" s="118">
        <v>88</v>
      </c>
      <c r="K15" s="119">
        <f t="shared" si="1"/>
        <v>5.5628463108778068E-3</v>
      </c>
      <c r="L15" s="120"/>
      <c r="M15" s="152">
        <v>13</v>
      </c>
      <c r="N15" s="62" t="s">
        <v>83</v>
      </c>
      <c r="O15" s="63">
        <v>2.1388888888888888E-2</v>
      </c>
    </row>
    <row r="16" spans="1:15" x14ac:dyDescent="0.35">
      <c r="A16" s="117">
        <v>6</v>
      </c>
      <c r="B16" s="179" t="s">
        <v>77</v>
      </c>
      <c r="C16" s="29">
        <v>1.8206018518518517E-2</v>
      </c>
      <c r="D16" s="123">
        <f t="shared" si="0"/>
        <v>87</v>
      </c>
      <c r="E16" s="124"/>
      <c r="F16" s="116"/>
      <c r="G16" s="117">
        <v>14</v>
      </c>
      <c r="H16" s="179" t="s">
        <v>77</v>
      </c>
      <c r="I16" s="29">
        <v>1.8206018518518517E-2</v>
      </c>
      <c r="J16" s="118">
        <v>87</v>
      </c>
      <c r="K16" s="119">
        <f t="shared" si="1"/>
        <v>5.7341790609507148E-3</v>
      </c>
      <c r="L16" s="120"/>
      <c r="M16" s="152">
        <v>14</v>
      </c>
      <c r="N16" s="62" t="s">
        <v>70</v>
      </c>
      <c r="O16" s="63">
        <v>2.2638888888888889E-2</v>
      </c>
    </row>
    <row r="17" spans="1:15" x14ac:dyDescent="0.35">
      <c r="A17" s="117">
        <v>7</v>
      </c>
      <c r="B17" s="179" t="s">
        <v>181</v>
      </c>
      <c r="C17" s="29">
        <v>1.8287037037037036E-2</v>
      </c>
      <c r="D17" s="123">
        <f t="shared" si="0"/>
        <v>86</v>
      </c>
      <c r="E17" s="124"/>
      <c r="F17" s="125"/>
      <c r="G17" s="117">
        <v>15</v>
      </c>
      <c r="H17" s="179" t="s">
        <v>181</v>
      </c>
      <c r="I17" s="29">
        <v>1.8287037037037036E-2</v>
      </c>
      <c r="J17" s="118">
        <v>86</v>
      </c>
      <c r="K17" s="119">
        <f t="shared" si="1"/>
        <v>5.7596967045785942E-3</v>
      </c>
      <c r="L17" s="120"/>
      <c r="M17" s="152">
        <v>15</v>
      </c>
      <c r="N17" s="62" t="s">
        <v>22</v>
      </c>
      <c r="O17" s="63">
        <v>2.2650462962962966E-2</v>
      </c>
    </row>
    <row r="18" spans="1:15" x14ac:dyDescent="0.35">
      <c r="A18" s="117">
        <v>8</v>
      </c>
      <c r="B18" s="1" t="s">
        <v>190</v>
      </c>
      <c r="C18" s="29">
        <v>1.8414351851851852E-2</v>
      </c>
      <c r="D18" s="123">
        <f t="shared" si="0"/>
        <v>85</v>
      </c>
      <c r="E18" s="124"/>
      <c r="F18" s="125"/>
      <c r="G18" s="117">
        <v>16</v>
      </c>
      <c r="H18" s="1" t="s">
        <v>190</v>
      </c>
      <c r="I18" s="29">
        <v>1.8414351851851852E-2</v>
      </c>
      <c r="J18" s="118">
        <v>85</v>
      </c>
      <c r="K18" s="119">
        <f t="shared" si="1"/>
        <v>5.7997958588509773E-3</v>
      </c>
      <c r="L18" s="120"/>
      <c r="M18" s="152">
        <v>16</v>
      </c>
      <c r="N18" s="62" t="s">
        <v>21</v>
      </c>
      <c r="O18" s="63">
        <v>2.4351851851851857E-2</v>
      </c>
    </row>
    <row r="19" spans="1:15" x14ac:dyDescent="0.35">
      <c r="A19" s="117">
        <v>1</v>
      </c>
      <c r="B19" s="1" t="s">
        <v>146</v>
      </c>
      <c r="C19" s="29">
        <v>1.8645833333333334E-2</v>
      </c>
      <c r="D19" s="123">
        <f t="shared" si="0"/>
        <v>84</v>
      </c>
      <c r="E19" s="124"/>
      <c r="F19" s="125"/>
      <c r="G19" s="117">
        <v>17</v>
      </c>
      <c r="H19" s="1" t="s">
        <v>146</v>
      </c>
      <c r="I19" s="29">
        <v>1.8645833333333334E-2</v>
      </c>
      <c r="J19" s="118">
        <v>84</v>
      </c>
      <c r="K19" s="119">
        <f t="shared" si="1"/>
        <v>5.8727034120734916E-3</v>
      </c>
      <c r="L19" s="120"/>
      <c r="M19" s="198">
        <v>17</v>
      </c>
      <c r="N19" s="66" t="s">
        <v>50</v>
      </c>
      <c r="O19" s="161">
        <v>2.6157407407407407E-2</v>
      </c>
    </row>
    <row r="20" spans="1:15" x14ac:dyDescent="0.35">
      <c r="A20" s="117">
        <v>2</v>
      </c>
      <c r="B20" s="179" t="s">
        <v>183</v>
      </c>
      <c r="C20" s="29">
        <v>1.9074074074074073E-2</v>
      </c>
      <c r="D20" s="123">
        <f t="shared" si="0"/>
        <v>83</v>
      </c>
      <c r="E20" s="131"/>
      <c r="F20" s="132"/>
      <c r="G20" s="117">
        <v>18</v>
      </c>
      <c r="H20" s="179" t="s">
        <v>183</v>
      </c>
      <c r="I20" s="29">
        <v>1.9074074074074073E-2</v>
      </c>
      <c r="J20" s="118">
        <v>83</v>
      </c>
      <c r="K20" s="119">
        <f t="shared" si="1"/>
        <v>6.0075823855351412E-3</v>
      </c>
      <c r="L20" s="120"/>
    </row>
    <row r="21" spans="1:15" x14ac:dyDescent="0.35">
      <c r="A21" s="117">
        <v>3</v>
      </c>
      <c r="B21" s="179" t="s">
        <v>12</v>
      </c>
      <c r="C21" s="29">
        <v>1.9201388888888889E-2</v>
      </c>
      <c r="D21" s="123">
        <f t="shared" si="0"/>
        <v>82</v>
      </c>
      <c r="E21" s="131"/>
      <c r="F21" s="133"/>
      <c r="G21" s="117">
        <v>19</v>
      </c>
      <c r="H21" s="179" t="s">
        <v>12</v>
      </c>
      <c r="I21" s="29">
        <v>1.9201388888888889E-2</v>
      </c>
      <c r="J21" s="118">
        <v>82</v>
      </c>
      <c r="K21" s="119">
        <f t="shared" si="1"/>
        <v>6.0476815398075243E-3</v>
      </c>
      <c r="L21" s="120"/>
    </row>
    <row r="22" spans="1:15" ht="12.75" customHeight="1" x14ac:dyDescent="0.35">
      <c r="A22" s="117">
        <v>4</v>
      </c>
      <c r="B22" s="179" t="s">
        <v>59</v>
      </c>
      <c r="C22" s="29">
        <v>1.9386574074074073E-2</v>
      </c>
      <c r="D22" s="123">
        <f t="shared" si="0"/>
        <v>81</v>
      </c>
      <c r="E22" s="131"/>
      <c r="F22" s="133"/>
      <c r="G22" s="117">
        <v>20</v>
      </c>
      <c r="H22" s="179" t="s">
        <v>59</v>
      </c>
      <c r="I22" s="29">
        <v>1.9386574074074073E-2</v>
      </c>
      <c r="J22" s="118">
        <v>81</v>
      </c>
      <c r="K22" s="119">
        <f t="shared" si="1"/>
        <v>6.1060075823855349E-3</v>
      </c>
      <c r="L22" s="120"/>
    </row>
    <row r="23" spans="1:15" x14ac:dyDescent="0.35">
      <c r="A23" s="117">
        <v>5</v>
      </c>
      <c r="B23" s="179" t="s">
        <v>196</v>
      </c>
      <c r="C23" s="29">
        <v>1.9432870370370371E-2</v>
      </c>
      <c r="D23" s="123">
        <f t="shared" si="0"/>
        <v>80</v>
      </c>
      <c r="E23" s="131"/>
      <c r="F23" s="133"/>
      <c r="G23" s="117">
        <v>21</v>
      </c>
      <c r="H23" s="179" t="s">
        <v>196</v>
      </c>
      <c r="I23" s="29">
        <v>1.9432870370370371E-2</v>
      </c>
      <c r="J23" s="118">
        <v>80</v>
      </c>
      <c r="K23" s="119">
        <f t="shared" si="1"/>
        <v>6.1205890930300386E-3</v>
      </c>
      <c r="L23" s="120"/>
    </row>
    <row r="24" spans="1:15" x14ac:dyDescent="0.35">
      <c r="A24" s="117">
        <v>6</v>
      </c>
      <c r="B24" s="179" t="s">
        <v>85</v>
      </c>
      <c r="C24" s="29">
        <v>1.96875E-2</v>
      </c>
      <c r="D24" s="123">
        <f t="shared" si="0"/>
        <v>79</v>
      </c>
      <c r="E24" s="131"/>
      <c r="F24" s="133"/>
      <c r="G24" s="117">
        <v>22</v>
      </c>
      <c r="H24" s="179" t="s">
        <v>85</v>
      </c>
      <c r="I24" s="29">
        <v>1.96875E-2</v>
      </c>
      <c r="J24" s="118">
        <v>79</v>
      </c>
      <c r="K24" s="119">
        <f t="shared" si="1"/>
        <v>6.2007874015748039E-3</v>
      </c>
      <c r="L24" s="120"/>
    </row>
    <row r="25" spans="1:15" x14ac:dyDescent="0.35">
      <c r="A25" s="117">
        <v>7</v>
      </c>
      <c r="B25" s="179" t="s">
        <v>192</v>
      </c>
      <c r="C25" s="29">
        <v>1.9872685185185184E-2</v>
      </c>
      <c r="D25" s="123">
        <f t="shared" si="0"/>
        <v>78</v>
      </c>
      <c r="E25" s="131"/>
      <c r="F25" s="133"/>
      <c r="G25" s="117">
        <v>23</v>
      </c>
      <c r="H25" s="179" t="s">
        <v>192</v>
      </c>
      <c r="I25" s="29">
        <v>1.9872685185185184E-2</v>
      </c>
      <c r="J25" s="118">
        <v>78</v>
      </c>
      <c r="K25" s="119">
        <f t="shared" si="1"/>
        <v>6.2591134441528145E-3</v>
      </c>
      <c r="L25" s="120"/>
    </row>
    <row r="26" spans="1:15" x14ac:dyDescent="0.35">
      <c r="A26" s="117">
        <v>1</v>
      </c>
      <c r="B26" s="179" t="s">
        <v>28</v>
      </c>
      <c r="C26" s="28">
        <v>2.0104166666666666E-2</v>
      </c>
      <c r="D26" s="123">
        <f t="shared" si="0"/>
        <v>77</v>
      </c>
      <c r="E26" s="131"/>
      <c r="F26" s="133"/>
      <c r="G26" s="117">
        <v>24</v>
      </c>
      <c r="H26" s="179" t="s">
        <v>28</v>
      </c>
      <c r="I26" s="28">
        <v>2.0104166666666666E-2</v>
      </c>
      <c r="J26" s="118">
        <v>77</v>
      </c>
      <c r="K26" s="119">
        <f t="shared" si="1"/>
        <v>6.332020997375328E-3</v>
      </c>
      <c r="L26" s="120"/>
    </row>
    <row r="27" spans="1:15" x14ac:dyDescent="0.35">
      <c r="A27" s="121">
        <v>2</v>
      </c>
      <c r="B27" s="179" t="s">
        <v>184</v>
      </c>
      <c r="C27" s="29">
        <v>2.0324074074074074E-2</v>
      </c>
      <c r="D27" s="123">
        <f t="shared" si="0"/>
        <v>76</v>
      </c>
      <c r="E27" s="131"/>
      <c r="F27" s="133"/>
      <c r="G27" s="117">
        <v>25</v>
      </c>
      <c r="H27" s="179" t="s">
        <v>184</v>
      </c>
      <c r="I27" s="29">
        <v>2.0324074074074074E-2</v>
      </c>
      <c r="J27" s="118">
        <v>76</v>
      </c>
      <c r="K27" s="119">
        <f t="shared" si="1"/>
        <v>6.4012831729367168E-3</v>
      </c>
      <c r="L27" s="120"/>
    </row>
    <row r="28" spans="1:15" x14ac:dyDescent="0.35">
      <c r="A28" s="117">
        <v>3</v>
      </c>
      <c r="B28" s="179" t="s">
        <v>108</v>
      </c>
      <c r="C28" s="29">
        <v>2.0393518518518519E-2</v>
      </c>
      <c r="D28" s="123">
        <f t="shared" si="0"/>
        <v>75</v>
      </c>
      <c r="E28" s="131"/>
      <c r="F28" s="133"/>
      <c r="G28" s="117">
        <v>26</v>
      </c>
      <c r="H28" s="179" t="s">
        <v>108</v>
      </c>
      <c r="I28" s="29">
        <v>2.0393518518518519E-2</v>
      </c>
      <c r="J28" s="118">
        <v>75</v>
      </c>
      <c r="K28" s="119">
        <f t="shared" si="1"/>
        <v>6.4231554389034707E-3</v>
      </c>
      <c r="L28" s="120"/>
    </row>
    <row r="29" spans="1:15" x14ac:dyDescent="0.35">
      <c r="A29" s="117">
        <v>4</v>
      </c>
      <c r="B29" s="179" t="s">
        <v>15</v>
      </c>
      <c r="C29" s="29">
        <v>2.0428240740740743E-2</v>
      </c>
      <c r="D29" s="123">
        <f t="shared" si="0"/>
        <v>74</v>
      </c>
      <c r="E29" s="131"/>
      <c r="F29" s="133"/>
      <c r="G29" s="117">
        <v>27</v>
      </c>
      <c r="H29" s="179" t="s">
        <v>15</v>
      </c>
      <c r="I29" s="29">
        <v>2.0428240740740743E-2</v>
      </c>
      <c r="J29" s="118">
        <v>74</v>
      </c>
      <c r="K29" s="119">
        <f t="shared" si="1"/>
        <v>6.4340915718868489E-3</v>
      </c>
      <c r="L29" s="120"/>
    </row>
    <row r="30" spans="1:15" x14ac:dyDescent="0.35">
      <c r="A30" s="121">
        <v>5</v>
      </c>
      <c r="B30" s="179" t="s">
        <v>13</v>
      </c>
      <c r="C30" s="29">
        <v>2.0763888888888887E-2</v>
      </c>
      <c r="D30" s="123">
        <f t="shared" si="0"/>
        <v>73</v>
      </c>
      <c r="E30" s="131"/>
      <c r="F30" s="133"/>
      <c r="G30" s="117">
        <v>28</v>
      </c>
      <c r="H30" s="179" t="s">
        <v>13</v>
      </c>
      <c r="I30" s="29">
        <v>2.0763888888888887E-2</v>
      </c>
      <c r="J30" s="118">
        <v>73</v>
      </c>
      <c r="K30" s="119">
        <f t="shared" si="1"/>
        <v>6.5398075240594928E-3</v>
      </c>
      <c r="L30" s="120"/>
    </row>
    <row r="31" spans="1:15" x14ac:dyDescent="0.35">
      <c r="A31" s="121">
        <v>6</v>
      </c>
      <c r="B31" s="179" t="s">
        <v>52</v>
      </c>
      <c r="C31" s="29">
        <v>2.1296296296296299E-2</v>
      </c>
      <c r="D31" s="123">
        <f t="shared" si="0"/>
        <v>72</v>
      </c>
      <c r="E31" s="131"/>
      <c r="F31" s="132"/>
      <c r="G31" s="117">
        <v>29</v>
      </c>
      <c r="H31" s="179" t="s">
        <v>52</v>
      </c>
      <c r="I31" s="29">
        <v>2.1296296296296299E-2</v>
      </c>
      <c r="J31" s="118">
        <v>72</v>
      </c>
      <c r="K31" s="119">
        <f t="shared" si="1"/>
        <v>6.7074948964712762E-3</v>
      </c>
      <c r="L31" s="120"/>
    </row>
    <row r="32" spans="1:15" x14ac:dyDescent="0.35">
      <c r="A32" s="117">
        <v>3</v>
      </c>
      <c r="B32" s="179" t="s">
        <v>83</v>
      </c>
      <c r="C32" s="29">
        <v>2.1388888888888888E-2</v>
      </c>
      <c r="D32" s="123">
        <f t="shared" si="0"/>
        <v>71</v>
      </c>
      <c r="E32" s="131"/>
      <c r="F32" s="133"/>
      <c r="G32" s="117">
        <v>30</v>
      </c>
      <c r="H32" s="179" t="s">
        <v>83</v>
      </c>
      <c r="I32" s="29">
        <v>2.1388888888888888E-2</v>
      </c>
      <c r="J32" s="118">
        <v>71</v>
      </c>
      <c r="K32" s="119">
        <f t="shared" si="1"/>
        <v>6.7366579177602802E-3</v>
      </c>
      <c r="L32" s="120"/>
    </row>
    <row r="33" spans="1:12" ht="12.75" customHeight="1" x14ac:dyDescent="0.35">
      <c r="A33" s="117">
        <v>4</v>
      </c>
      <c r="B33" s="179" t="s">
        <v>31</v>
      </c>
      <c r="C33" s="29">
        <v>2.1701388888888892E-2</v>
      </c>
      <c r="D33" s="123">
        <f t="shared" si="0"/>
        <v>70</v>
      </c>
      <c r="E33" s="131"/>
      <c r="F33" s="133"/>
      <c r="G33" s="117">
        <v>31</v>
      </c>
      <c r="H33" s="179" t="s">
        <v>31</v>
      </c>
      <c r="I33" s="29">
        <v>2.1701388888888892E-2</v>
      </c>
      <c r="J33" s="118">
        <v>70</v>
      </c>
      <c r="K33" s="119">
        <f t="shared" si="1"/>
        <v>6.8350831146106747E-3</v>
      </c>
      <c r="L33" s="120"/>
    </row>
    <row r="34" spans="1:12" ht="12.75" customHeight="1" x14ac:dyDescent="0.35">
      <c r="A34" s="117">
        <v>5</v>
      </c>
      <c r="B34" s="179" t="s">
        <v>70</v>
      </c>
      <c r="C34" s="29">
        <v>2.2638888888888889E-2</v>
      </c>
      <c r="D34" s="123">
        <f t="shared" si="0"/>
        <v>69</v>
      </c>
      <c r="E34" s="131"/>
      <c r="F34" s="133"/>
      <c r="G34" s="117">
        <v>32</v>
      </c>
      <c r="H34" s="179" t="s">
        <v>70</v>
      </c>
      <c r="I34" s="29">
        <v>2.2638888888888889E-2</v>
      </c>
      <c r="J34" s="118">
        <v>69</v>
      </c>
      <c r="K34" s="119">
        <f t="shared" si="1"/>
        <v>7.130358705161855E-3</v>
      </c>
      <c r="L34" s="120"/>
    </row>
    <row r="35" spans="1:12" ht="12.75" customHeight="1" x14ac:dyDescent="0.35">
      <c r="A35" s="117">
        <v>6</v>
      </c>
      <c r="B35" s="179" t="s">
        <v>22</v>
      </c>
      <c r="C35" s="29">
        <v>2.2650462962962966E-2</v>
      </c>
      <c r="D35" s="123">
        <f t="shared" si="0"/>
        <v>68</v>
      </c>
      <c r="E35" s="131"/>
      <c r="F35" s="133"/>
      <c r="G35" s="117">
        <v>33</v>
      </c>
      <c r="H35" s="179" t="s">
        <v>22</v>
      </c>
      <c r="I35" s="29">
        <v>2.2650462962962966E-2</v>
      </c>
      <c r="J35" s="118">
        <v>68</v>
      </c>
      <c r="K35" s="119">
        <f t="shared" si="1"/>
        <v>7.1340040828229822E-3</v>
      </c>
      <c r="L35" s="120"/>
    </row>
    <row r="36" spans="1:12" ht="12.75" customHeight="1" x14ac:dyDescent="0.35">
      <c r="A36" s="117">
        <v>7</v>
      </c>
      <c r="B36" s="179" t="s">
        <v>21</v>
      </c>
      <c r="C36" s="29">
        <v>2.4351851851851857E-2</v>
      </c>
      <c r="D36" s="123">
        <f t="shared" si="0"/>
        <v>67</v>
      </c>
      <c r="E36" s="131"/>
      <c r="F36" s="133"/>
      <c r="G36" s="117">
        <v>34</v>
      </c>
      <c r="H36" s="179" t="s">
        <v>21</v>
      </c>
      <c r="I36" s="29">
        <v>2.4351851851851857E-2</v>
      </c>
      <c r="J36" s="118">
        <v>67</v>
      </c>
      <c r="K36" s="119">
        <f t="shared" si="1"/>
        <v>7.6698745990084593E-3</v>
      </c>
      <c r="L36" s="120"/>
    </row>
    <row r="37" spans="1:12" ht="12.75" customHeight="1" x14ac:dyDescent="0.35">
      <c r="A37" s="117">
        <v>8</v>
      </c>
      <c r="B37" s="22" t="s">
        <v>50</v>
      </c>
      <c r="C37" s="29">
        <v>2.6157407407407407E-2</v>
      </c>
      <c r="D37" s="123">
        <f t="shared" si="0"/>
        <v>66</v>
      </c>
      <c r="E37" s="131"/>
      <c r="F37" s="133"/>
      <c r="G37" s="117">
        <v>35</v>
      </c>
      <c r="H37" s="22" t="s">
        <v>50</v>
      </c>
      <c r="I37" s="29">
        <v>2.6157407407407407E-2</v>
      </c>
      <c r="J37" s="118">
        <v>66</v>
      </c>
      <c r="K37" s="119">
        <f t="shared" si="1"/>
        <v>8.238553514144065E-3</v>
      </c>
      <c r="L37" s="120"/>
    </row>
    <row r="38" spans="1:12" ht="12.75" customHeight="1" x14ac:dyDescent="0.35">
      <c r="A38" s="127">
        <v>9</v>
      </c>
      <c r="B38" s="197" t="s">
        <v>35</v>
      </c>
      <c r="C38" s="76">
        <v>2.6400462962962962E-2</v>
      </c>
      <c r="D38" s="129">
        <f t="shared" si="0"/>
        <v>65</v>
      </c>
      <c r="E38" s="136"/>
      <c r="F38" s="133"/>
      <c r="G38" s="127">
        <v>36</v>
      </c>
      <c r="H38" s="197" t="s">
        <v>35</v>
      </c>
      <c r="I38" s="76">
        <v>2.6400462962962962E-2</v>
      </c>
      <c r="J38" s="155">
        <v>65</v>
      </c>
      <c r="K38" s="156">
        <f t="shared" si="1"/>
        <v>8.3151064450277049E-3</v>
      </c>
      <c r="L38" s="120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34"/>
  <sheetViews>
    <sheetView showGridLines="0" topLeftCell="A6" zoomScaleNormal="100" workbookViewId="0">
      <selection activeCell="E35" sqref="E35"/>
    </sheetView>
  </sheetViews>
  <sheetFormatPr defaultColWidth="13.59765625" defaultRowHeight="11.65" x14ac:dyDescent="0.35"/>
  <cols>
    <col min="1" max="1" width="4.46484375" style="111" customWidth="1"/>
    <col min="2" max="2" width="19.53125" style="1" bestFit="1" customWidth="1"/>
    <col min="3" max="3" width="10.265625" style="146" customWidth="1"/>
    <col min="4" max="4" width="6.19921875" style="111" bestFit="1" customWidth="1"/>
    <col min="5" max="5" width="4.1328125" style="139" customWidth="1"/>
    <col min="6" max="6" width="2.3984375" style="139" customWidth="1"/>
    <col min="7" max="7" width="5.3984375" style="111" bestFit="1" customWidth="1"/>
    <col min="8" max="8" width="17.265625" style="1" bestFit="1" customWidth="1"/>
    <col min="9" max="9" width="7.53125" style="159" bestFit="1" customWidth="1"/>
    <col min="10" max="10" width="6.19921875" style="111" bestFit="1" customWidth="1"/>
    <col min="11" max="11" width="8.06640625" style="145" customWidth="1"/>
    <col min="12" max="12" width="3.19921875" style="145" customWidth="1"/>
    <col min="13" max="13" width="3.9296875" style="1" bestFit="1" customWidth="1"/>
    <col min="14" max="14" width="15.6640625" style="1" customWidth="1"/>
    <col min="15" max="15" width="7.796875" style="1" bestFit="1" customWidth="1"/>
    <col min="16" max="16" width="3.06640625" style="1" customWidth="1"/>
    <col min="17" max="16384" width="13.59765625" style="1"/>
  </cols>
  <sheetData>
    <row r="1" spans="1:15" s="8" customFormat="1" ht="19.5" customHeight="1" x14ac:dyDescent="0.35">
      <c r="A1" s="270" t="s">
        <v>200</v>
      </c>
      <c r="B1" s="271"/>
      <c r="C1" s="271"/>
      <c r="D1" s="271"/>
      <c r="E1" s="271"/>
      <c r="F1" s="27"/>
      <c r="G1" s="7">
        <v>6.2</v>
      </c>
      <c r="H1" s="36" t="s">
        <v>158</v>
      </c>
      <c r="I1" s="243"/>
      <c r="J1" s="27"/>
      <c r="L1" s="7"/>
    </row>
    <row r="2" spans="1:15" s="111" customFormat="1" ht="23.25" x14ac:dyDescent="0.35">
      <c r="A2" s="100" t="s">
        <v>5</v>
      </c>
      <c r="B2" s="101" t="s">
        <v>6</v>
      </c>
      <c r="C2" s="102" t="s">
        <v>0</v>
      </c>
      <c r="D2" s="103" t="s">
        <v>1</v>
      </c>
      <c r="E2" s="104" t="s">
        <v>48</v>
      </c>
      <c r="F2" s="105"/>
      <c r="G2" s="106" t="s">
        <v>5</v>
      </c>
      <c r="H2" s="107" t="s">
        <v>105</v>
      </c>
      <c r="I2" s="107" t="s">
        <v>0</v>
      </c>
      <c r="J2" s="106" t="s">
        <v>1</v>
      </c>
      <c r="K2" s="107" t="s">
        <v>49</v>
      </c>
      <c r="L2" s="108"/>
      <c r="M2" s="109" t="s">
        <v>5</v>
      </c>
      <c r="N2" s="109" t="s">
        <v>157</v>
      </c>
      <c r="O2" s="110" t="s">
        <v>0</v>
      </c>
    </row>
    <row r="3" spans="1:15" ht="12.75" customHeight="1" x14ac:dyDescent="0.35">
      <c r="A3" s="112">
        <v>1</v>
      </c>
      <c r="B3" s="180" t="s">
        <v>61</v>
      </c>
      <c r="C3" s="199">
        <v>2.5902777777777775E-2</v>
      </c>
      <c r="D3" s="114">
        <f t="shared" ref="D3:D34" si="0">VLOOKUP($B3,$H$2:$J$34,3,FALSE)</f>
        <v>100</v>
      </c>
      <c r="E3" s="115">
        <v>1</v>
      </c>
      <c r="F3" s="116"/>
      <c r="G3" s="117">
        <v>1</v>
      </c>
      <c r="H3" s="179" t="s">
        <v>61</v>
      </c>
      <c r="I3" s="158">
        <v>2.5902777777777775E-2</v>
      </c>
      <c r="J3" s="118">
        <v>100</v>
      </c>
      <c r="K3" s="119">
        <f>I3/G$1</f>
        <v>4.1778673835125438E-3</v>
      </c>
      <c r="L3" s="120"/>
      <c r="M3" s="151">
        <v>1</v>
      </c>
      <c r="N3" s="153" t="s">
        <v>195</v>
      </c>
      <c r="O3" s="154">
        <v>3.5763888888888887E-2</v>
      </c>
    </row>
    <row r="4" spans="1:15" x14ac:dyDescent="0.35">
      <c r="A4" s="121">
        <v>2</v>
      </c>
      <c r="B4" s="179" t="s">
        <v>38</v>
      </c>
      <c r="C4" s="158">
        <v>2.7303240740740743E-2</v>
      </c>
      <c r="D4" s="123">
        <f t="shared" si="0"/>
        <v>99</v>
      </c>
      <c r="E4" s="124">
        <v>1</v>
      </c>
      <c r="F4" s="125"/>
      <c r="G4" s="117">
        <v>2</v>
      </c>
      <c r="H4" s="179" t="s">
        <v>38</v>
      </c>
      <c r="I4" s="158">
        <v>2.7303240740740743E-2</v>
      </c>
      <c r="J4" s="118">
        <v>99</v>
      </c>
      <c r="K4" s="119">
        <f t="shared" ref="K4:K34" si="1">I4/G$1</f>
        <v>4.403748506571087E-3</v>
      </c>
      <c r="L4" s="120"/>
      <c r="M4" s="152">
        <v>2</v>
      </c>
      <c r="N4" s="62" t="s">
        <v>190</v>
      </c>
      <c r="O4" s="63">
        <v>3.605324074074074E-2</v>
      </c>
    </row>
    <row r="5" spans="1:15" x14ac:dyDescent="0.35">
      <c r="A5" s="121">
        <v>3</v>
      </c>
      <c r="B5" s="179" t="s">
        <v>170</v>
      </c>
      <c r="C5" s="158">
        <v>2.7673611111111111E-2</v>
      </c>
      <c r="D5" s="123">
        <f t="shared" si="0"/>
        <v>98</v>
      </c>
      <c r="E5" s="124">
        <v>1</v>
      </c>
      <c r="F5" s="125"/>
      <c r="G5" s="117">
        <v>3</v>
      </c>
      <c r="H5" s="179" t="s">
        <v>170</v>
      </c>
      <c r="I5" s="158">
        <v>2.7673611111111111E-2</v>
      </c>
      <c r="J5" s="118">
        <v>98</v>
      </c>
      <c r="K5" s="119">
        <f t="shared" si="1"/>
        <v>4.4634856630824367E-3</v>
      </c>
      <c r="L5" s="120"/>
      <c r="M5" s="152">
        <v>3</v>
      </c>
      <c r="N5" s="62" t="s">
        <v>19</v>
      </c>
      <c r="O5" s="63">
        <v>3.664351851851852E-2</v>
      </c>
    </row>
    <row r="6" spans="1:15" ht="13.15" x14ac:dyDescent="0.4">
      <c r="A6" s="121">
        <v>4</v>
      </c>
      <c r="B6" s="179" t="s">
        <v>55</v>
      </c>
      <c r="C6" s="173">
        <v>2.8449074074074075E-2</v>
      </c>
      <c r="D6" s="123">
        <f t="shared" si="0"/>
        <v>97</v>
      </c>
      <c r="E6" s="124">
        <v>1</v>
      </c>
      <c r="F6" s="125"/>
      <c r="G6" s="117">
        <v>4</v>
      </c>
      <c r="H6" s="179" t="s">
        <v>55</v>
      </c>
      <c r="I6" s="173">
        <v>2.8449074074074075E-2</v>
      </c>
      <c r="J6" s="118">
        <v>97</v>
      </c>
      <c r="K6" s="119">
        <f t="shared" si="1"/>
        <v>4.5885603345280765E-3</v>
      </c>
      <c r="L6" s="120"/>
      <c r="M6" s="152">
        <v>4</v>
      </c>
      <c r="N6" s="62" t="s">
        <v>130</v>
      </c>
      <c r="O6" s="63">
        <v>3.6701388888888888E-2</v>
      </c>
    </row>
    <row r="7" spans="1:15" ht="13.15" x14ac:dyDescent="0.4">
      <c r="A7" s="121">
        <v>5</v>
      </c>
      <c r="B7" s="22" t="s">
        <v>187</v>
      </c>
      <c r="C7" s="173">
        <v>2.9305555555555557E-2</v>
      </c>
      <c r="D7" s="123">
        <f t="shared" si="0"/>
        <v>96</v>
      </c>
      <c r="E7" s="124">
        <v>1</v>
      </c>
      <c r="F7" s="125"/>
      <c r="G7" s="117">
        <v>5</v>
      </c>
      <c r="H7" s="1" t="s">
        <v>187</v>
      </c>
      <c r="I7" s="173">
        <v>2.9305555555555557E-2</v>
      </c>
      <c r="J7" s="118">
        <v>96</v>
      </c>
      <c r="K7" s="119">
        <f t="shared" si="1"/>
        <v>4.7267025089605735E-3</v>
      </c>
      <c r="L7" s="120"/>
      <c r="M7" s="152">
        <v>5</v>
      </c>
      <c r="N7" s="62" t="s">
        <v>11</v>
      </c>
      <c r="O7" s="63">
        <v>3.7048611111111109E-2</v>
      </c>
    </row>
    <row r="8" spans="1:15" ht="13.15" x14ac:dyDescent="0.4">
      <c r="A8" s="121">
        <v>6</v>
      </c>
      <c r="B8" s="179" t="s">
        <v>114</v>
      </c>
      <c r="C8" s="173">
        <v>3.0497685185185183E-2</v>
      </c>
      <c r="D8" s="123">
        <f t="shared" si="0"/>
        <v>95</v>
      </c>
      <c r="E8" s="124">
        <v>1</v>
      </c>
      <c r="F8" s="125"/>
      <c r="G8" s="117">
        <v>6</v>
      </c>
      <c r="H8" s="179" t="s">
        <v>114</v>
      </c>
      <c r="I8" s="173">
        <v>3.0497685185185183E-2</v>
      </c>
      <c r="J8" s="118">
        <v>95</v>
      </c>
      <c r="K8" s="119">
        <f t="shared" si="1"/>
        <v>4.9189814814814808E-3</v>
      </c>
      <c r="L8" s="120"/>
      <c r="M8" s="152">
        <v>6</v>
      </c>
      <c r="N8" s="62" t="s">
        <v>23</v>
      </c>
      <c r="O8" s="63">
        <v>3.9085648148148147E-2</v>
      </c>
    </row>
    <row r="9" spans="1:15" ht="13.15" x14ac:dyDescent="0.4">
      <c r="A9" s="112">
        <v>1</v>
      </c>
      <c r="B9" s="180" t="s">
        <v>56</v>
      </c>
      <c r="C9" s="176">
        <v>3.2106481481481479E-2</v>
      </c>
      <c r="D9" s="114">
        <f t="shared" si="0"/>
        <v>94</v>
      </c>
      <c r="E9" s="115">
        <v>2</v>
      </c>
      <c r="F9" s="125"/>
      <c r="G9" s="117">
        <v>7</v>
      </c>
      <c r="H9" s="179" t="s">
        <v>56</v>
      </c>
      <c r="I9" s="173">
        <v>3.2106481481481479E-2</v>
      </c>
      <c r="J9" s="118">
        <v>94</v>
      </c>
      <c r="K9" s="119">
        <f t="shared" si="1"/>
        <v>5.1784647550776573E-3</v>
      </c>
      <c r="L9" s="120"/>
      <c r="M9" s="152">
        <v>7</v>
      </c>
      <c r="N9" s="62" t="s">
        <v>53</v>
      </c>
      <c r="O9" s="63">
        <v>3.9097222222222221E-2</v>
      </c>
    </row>
    <row r="10" spans="1:15" ht="13.15" x14ac:dyDescent="0.4">
      <c r="A10" s="117">
        <v>2</v>
      </c>
      <c r="B10" s="179" t="s">
        <v>182</v>
      </c>
      <c r="C10" s="173">
        <v>3.2581018518518516E-2</v>
      </c>
      <c r="D10" s="123">
        <f t="shared" si="0"/>
        <v>93</v>
      </c>
      <c r="E10" s="124">
        <v>2</v>
      </c>
      <c r="F10" s="116"/>
      <c r="G10" s="117">
        <v>8</v>
      </c>
      <c r="H10" s="179" t="s">
        <v>182</v>
      </c>
      <c r="I10" s="173">
        <v>3.2581018518518516E-2</v>
      </c>
      <c r="J10" s="118">
        <v>93</v>
      </c>
      <c r="K10" s="119">
        <f t="shared" si="1"/>
        <v>5.2550029868578254E-3</v>
      </c>
      <c r="L10" s="120"/>
      <c r="M10" s="152">
        <v>8</v>
      </c>
      <c r="N10" s="62" t="s">
        <v>192</v>
      </c>
      <c r="O10" s="63">
        <v>3.9594907407407405E-2</v>
      </c>
    </row>
    <row r="11" spans="1:15" ht="12.75" customHeight="1" x14ac:dyDescent="0.4">
      <c r="A11" s="127">
        <v>3</v>
      </c>
      <c r="B11" s="197" t="s">
        <v>121</v>
      </c>
      <c r="C11" s="174">
        <v>3.2719907407407406E-2</v>
      </c>
      <c r="D11" s="129">
        <f t="shared" si="0"/>
        <v>92</v>
      </c>
      <c r="E11" s="130">
        <v>2</v>
      </c>
      <c r="F11" s="125"/>
      <c r="G11" s="117">
        <v>9</v>
      </c>
      <c r="H11" s="1" t="s">
        <v>121</v>
      </c>
      <c r="I11" s="173">
        <v>3.2719907407407406E-2</v>
      </c>
      <c r="J11" s="118">
        <v>92</v>
      </c>
      <c r="K11" s="119">
        <f t="shared" si="1"/>
        <v>5.2774044205495816E-3</v>
      </c>
      <c r="L11" s="120"/>
      <c r="M11" s="152">
        <v>9</v>
      </c>
      <c r="N11" s="62" t="s">
        <v>57</v>
      </c>
      <c r="O11" s="63">
        <v>3.9756944444444449E-2</v>
      </c>
    </row>
    <row r="12" spans="1:15" ht="13.15" x14ac:dyDescent="0.4">
      <c r="A12" s="117">
        <v>1</v>
      </c>
      <c r="B12" s="179" t="s">
        <v>171</v>
      </c>
      <c r="C12" s="173">
        <v>3.3530092592592591E-2</v>
      </c>
      <c r="D12" s="123">
        <f t="shared" si="0"/>
        <v>91</v>
      </c>
      <c r="E12" s="124">
        <v>3</v>
      </c>
      <c r="F12" s="125"/>
      <c r="G12" s="117">
        <v>10</v>
      </c>
      <c r="H12" s="179" t="s">
        <v>171</v>
      </c>
      <c r="I12" s="173">
        <v>3.3530092592592591E-2</v>
      </c>
      <c r="J12" s="118">
        <v>91</v>
      </c>
      <c r="K12" s="119">
        <f t="shared" si="1"/>
        <v>5.4080794504181599E-3</v>
      </c>
      <c r="L12" s="120"/>
      <c r="M12" s="152">
        <v>10</v>
      </c>
      <c r="N12" s="62" t="s">
        <v>13</v>
      </c>
      <c r="O12" s="63">
        <v>4.0219907407407406E-2</v>
      </c>
    </row>
    <row r="13" spans="1:15" ht="13.15" x14ac:dyDescent="0.4">
      <c r="A13" s="117">
        <v>2</v>
      </c>
      <c r="B13" s="22" t="s">
        <v>118</v>
      </c>
      <c r="C13" s="173">
        <v>3.4201388888888885E-2</v>
      </c>
      <c r="D13" s="123">
        <f t="shared" si="0"/>
        <v>90</v>
      </c>
      <c r="E13" s="124">
        <v>3</v>
      </c>
      <c r="F13" s="125"/>
      <c r="G13" s="117">
        <v>11</v>
      </c>
      <c r="H13" s="1" t="s">
        <v>118</v>
      </c>
      <c r="I13" s="173">
        <v>3.4201388888888885E-2</v>
      </c>
      <c r="J13" s="118">
        <v>90</v>
      </c>
      <c r="K13" s="119">
        <f t="shared" si="1"/>
        <v>5.5163530465949812E-3</v>
      </c>
      <c r="L13" s="120"/>
      <c r="M13" s="152">
        <v>11</v>
      </c>
      <c r="N13" s="62" t="s">
        <v>176</v>
      </c>
      <c r="O13" s="63">
        <v>4.0821759259259259E-2</v>
      </c>
    </row>
    <row r="14" spans="1:15" ht="13.15" x14ac:dyDescent="0.4">
      <c r="A14" s="117">
        <v>3</v>
      </c>
      <c r="B14" s="179" t="s">
        <v>18</v>
      </c>
      <c r="C14" s="173">
        <v>3.516203703703704E-2</v>
      </c>
      <c r="D14" s="123">
        <f t="shared" si="0"/>
        <v>89</v>
      </c>
      <c r="E14" s="124">
        <v>3</v>
      </c>
      <c r="F14" s="125"/>
      <c r="G14" s="117">
        <v>12</v>
      </c>
      <c r="H14" s="179" t="s">
        <v>18</v>
      </c>
      <c r="I14" s="173">
        <v>3.516203703703704E-2</v>
      </c>
      <c r="J14" s="118">
        <v>89</v>
      </c>
      <c r="K14" s="119">
        <f t="shared" si="1"/>
        <v>5.6712962962962967E-3</v>
      </c>
      <c r="L14" s="120"/>
      <c r="M14" s="152">
        <v>12</v>
      </c>
      <c r="N14" s="62" t="s">
        <v>179</v>
      </c>
      <c r="O14" s="63">
        <v>4.4155092592592593E-2</v>
      </c>
    </row>
    <row r="15" spans="1:15" ht="13.15" x14ac:dyDescent="0.4">
      <c r="A15" s="117">
        <v>4</v>
      </c>
      <c r="B15" s="22" t="s">
        <v>58</v>
      </c>
      <c r="C15" s="173">
        <v>3.5393518518518519E-2</v>
      </c>
      <c r="D15" s="123">
        <f t="shared" si="0"/>
        <v>88</v>
      </c>
      <c r="E15" s="124">
        <v>3</v>
      </c>
      <c r="F15" s="125"/>
      <c r="G15" s="117">
        <v>13</v>
      </c>
      <c r="H15" s="1" t="s">
        <v>58</v>
      </c>
      <c r="I15" s="173">
        <v>3.5393518518518519E-2</v>
      </c>
      <c r="J15" s="118">
        <v>88</v>
      </c>
      <c r="K15" s="119">
        <f t="shared" si="1"/>
        <v>5.7086320191158902E-3</v>
      </c>
      <c r="L15" s="120"/>
      <c r="M15" s="152">
        <v>13</v>
      </c>
      <c r="N15" s="62" t="s">
        <v>25</v>
      </c>
      <c r="O15" s="63">
        <v>4.4155092592592593E-2</v>
      </c>
    </row>
    <row r="16" spans="1:15" ht="13.15" x14ac:dyDescent="0.4">
      <c r="A16" s="117">
        <v>5</v>
      </c>
      <c r="B16" s="179" t="s">
        <v>194</v>
      </c>
      <c r="C16" s="173">
        <v>3.5682870370370372E-2</v>
      </c>
      <c r="D16" s="123">
        <f t="shared" si="0"/>
        <v>87</v>
      </c>
      <c r="E16" s="124">
        <v>3</v>
      </c>
      <c r="F16" s="116"/>
      <c r="G16" s="117">
        <v>14</v>
      </c>
      <c r="H16" s="179" t="s">
        <v>194</v>
      </c>
      <c r="I16" s="173">
        <v>3.5682870370370372E-2</v>
      </c>
      <c r="J16" s="118">
        <v>87</v>
      </c>
      <c r="K16" s="119">
        <f t="shared" si="1"/>
        <v>5.7553016726403826E-3</v>
      </c>
      <c r="L16" s="120"/>
      <c r="M16" s="152">
        <v>14</v>
      </c>
      <c r="N16" s="62" t="s">
        <v>70</v>
      </c>
      <c r="O16" s="63">
        <v>4.4236111111111115E-2</v>
      </c>
    </row>
    <row r="17" spans="1:15" ht="13.15" x14ac:dyDescent="0.4">
      <c r="A17" s="117">
        <v>6</v>
      </c>
      <c r="B17" s="2" t="s">
        <v>190</v>
      </c>
      <c r="C17" s="173">
        <v>3.605324074074074E-2</v>
      </c>
      <c r="D17" s="123">
        <f t="shared" si="0"/>
        <v>85</v>
      </c>
      <c r="E17" s="124">
        <v>3</v>
      </c>
      <c r="F17" s="125"/>
      <c r="G17" s="117">
        <v>15</v>
      </c>
      <c r="H17" s="179" t="s">
        <v>100</v>
      </c>
      <c r="I17" s="173">
        <v>3.5763888888888887E-2</v>
      </c>
      <c r="J17" s="118">
        <v>86</v>
      </c>
      <c r="K17" s="119">
        <f t="shared" si="1"/>
        <v>5.7683691756272399E-3</v>
      </c>
      <c r="L17" s="120"/>
      <c r="M17" s="152">
        <v>15</v>
      </c>
      <c r="N17" s="62" t="s">
        <v>21</v>
      </c>
      <c r="O17" s="63">
        <v>4.9236111111111112E-2</v>
      </c>
    </row>
    <row r="18" spans="1:15" ht="13.15" x14ac:dyDescent="0.4">
      <c r="A18" s="117">
        <v>7</v>
      </c>
      <c r="B18" s="22" t="s">
        <v>15</v>
      </c>
      <c r="C18" s="173">
        <v>3.6712962962962961E-2</v>
      </c>
      <c r="D18" s="123">
        <f t="shared" si="0"/>
        <v>80</v>
      </c>
      <c r="E18" s="124">
        <v>3</v>
      </c>
      <c r="F18" s="125"/>
      <c r="G18" s="117">
        <v>16</v>
      </c>
      <c r="H18" s="1" t="s">
        <v>190</v>
      </c>
      <c r="I18" s="173">
        <v>3.605324074074074E-2</v>
      </c>
      <c r="J18" s="118">
        <v>85</v>
      </c>
      <c r="K18" s="119">
        <f t="shared" si="1"/>
        <v>5.8150388291517323E-3</v>
      </c>
      <c r="L18" s="120"/>
    </row>
    <row r="19" spans="1:15" ht="13.15" x14ac:dyDescent="0.4">
      <c r="A19" s="126">
        <v>1</v>
      </c>
      <c r="B19" s="235" t="s">
        <v>100</v>
      </c>
      <c r="C19" s="176">
        <v>3.5763888888888887E-2</v>
      </c>
      <c r="D19" s="114">
        <f t="shared" si="0"/>
        <v>86</v>
      </c>
      <c r="E19" s="115">
        <v>4</v>
      </c>
      <c r="F19" s="125"/>
      <c r="G19" s="117">
        <v>17</v>
      </c>
      <c r="H19" s="1" t="s">
        <v>86</v>
      </c>
      <c r="I19" s="173">
        <v>3.6354166666666667E-2</v>
      </c>
      <c r="J19" s="118">
        <v>84</v>
      </c>
      <c r="K19" s="119">
        <f t="shared" si="1"/>
        <v>5.863575268817204E-3</v>
      </c>
      <c r="L19" s="120"/>
    </row>
    <row r="20" spans="1:15" ht="13.15" x14ac:dyDescent="0.4">
      <c r="A20" s="117">
        <v>2</v>
      </c>
      <c r="B20" s="2" t="s">
        <v>86</v>
      </c>
      <c r="C20" s="173">
        <v>3.6354166666666667E-2</v>
      </c>
      <c r="D20" s="123">
        <f t="shared" si="0"/>
        <v>84</v>
      </c>
      <c r="E20" s="124">
        <v>4</v>
      </c>
      <c r="F20" s="132"/>
      <c r="G20" s="117">
        <v>18</v>
      </c>
      <c r="H20" s="179" t="s">
        <v>54</v>
      </c>
      <c r="I20" s="173">
        <v>3.6435185185185189E-2</v>
      </c>
      <c r="J20" s="118">
        <v>83</v>
      </c>
      <c r="K20" s="119">
        <f t="shared" si="1"/>
        <v>5.8766427718040621E-3</v>
      </c>
      <c r="L20" s="120"/>
    </row>
    <row r="21" spans="1:15" ht="13.15" x14ac:dyDescent="0.4">
      <c r="A21" s="117">
        <v>3</v>
      </c>
      <c r="B21" s="179" t="s">
        <v>54</v>
      </c>
      <c r="C21" s="173">
        <v>3.6435185185185189E-2</v>
      </c>
      <c r="D21" s="123">
        <f t="shared" si="0"/>
        <v>83</v>
      </c>
      <c r="E21" s="124">
        <v>4</v>
      </c>
      <c r="F21" s="133"/>
      <c r="G21" s="117">
        <v>19</v>
      </c>
      <c r="H21" s="179" t="s">
        <v>19</v>
      </c>
      <c r="I21" s="173">
        <v>3.664351851851852E-2</v>
      </c>
      <c r="J21" s="118">
        <v>82</v>
      </c>
      <c r="K21" s="119">
        <f t="shared" si="1"/>
        <v>5.9102449223416963E-3</v>
      </c>
      <c r="L21" s="120"/>
    </row>
    <row r="22" spans="1:15" ht="12.75" customHeight="1" x14ac:dyDescent="0.4">
      <c r="A22" s="117">
        <v>4</v>
      </c>
      <c r="B22" s="179" t="s">
        <v>19</v>
      </c>
      <c r="C22" s="173">
        <v>3.664351851851852E-2</v>
      </c>
      <c r="D22" s="123">
        <f t="shared" si="0"/>
        <v>82</v>
      </c>
      <c r="E22" s="124">
        <v>4</v>
      </c>
      <c r="F22" s="133"/>
      <c r="G22" s="117">
        <v>20</v>
      </c>
      <c r="H22" s="179" t="s">
        <v>130</v>
      </c>
      <c r="I22" s="173">
        <v>3.6701388888888888E-2</v>
      </c>
      <c r="J22" s="118">
        <v>81</v>
      </c>
      <c r="K22" s="119">
        <f t="shared" si="1"/>
        <v>5.9195788530465943E-3</v>
      </c>
      <c r="L22" s="120"/>
    </row>
    <row r="23" spans="1:15" ht="13.15" x14ac:dyDescent="0.4">
      <c r="A23" s="117">
        <v>5</v>
      </c>
      <c r="B23" s="175" t="s">
        <v>130</v>
      </c>
      <c r="C23" s="173">
        <v>3.6701388888888888E-2</v>
      </c>
      <c r="D23" s="123">
        <f t="shared" si="0"/>
        <v>81</v>
      </c>
      <c r="E23" s="124">
        <v>4</v>
      </c>
      <c r="F23" s="133"/>
      <c r="G23" s="117">
        <v>21</v>
      </c>
      <c r="H23" s="1" t="s">
        <v>15</v>
      </c>
      <c r="I23" s="173">
        <v>3.6712962962962961E-2</v>
      </c>
      <c r="J23" s="118">
        <v>80</v>
      </c>
      <c r="K23" s="119">
        <f t="shared" si="1"/>
        <v>5.9214456391875744E-3</v>
      </c>
      <c r="L23" s="120"/>
    </row>
    <row r="24" spans="1:15" ht="13.15" x14ac:dyDescent="0.4">
      <c r="A24" s="117">
        <v>6</v>
      </c>
      <c r="B24" s="179" t="s">
        <v>11</v>
      </c>
      <c r="C24" s="173">
        <v>3.7048611111111109E-2</v>
      </c>
      <c r="D24" s="123">
        <f t="shared" si="0"/>
        <v>79</v>
      </c>
      <c r="E24" s="124">
        <v>4</v>
      </c>
      <c r="F24" s="133"/>
      <c r="G24" s="117">
        <v>22</v>
      </c>
      <c r="H24" s="179" t="s">
        <v>11</v>
      </c>
      <c r="I24" s="173">
        <v>3.7048611111111109E-2</v>
      </c>
      <c r="J24" s="118">
        <v>79</v>
      </c>
      <c r="K24" s="119">
        <f t="shared" si="1"/>
        <v>5.9755824372759855E-3</v>
      </c>
      <c r="L24" s="120"/>
    </row>
    <row r="25" spans="1:15" ht="13.15" x14ac:dyDescent="0.4">
      <c r="A25" s="117">
        <v>7</v>
      </c>
      <c r="B25" s="22" t="s">
        <v>23</v>
      </c>
      <c r="C25" s="173">
        <v>3.9085648148148147E-2</v>
      </c>
      <c r="D25" s="123">
        <f t="shared" si="0"/>
        <v>78</v>
      </c>
      <c r="E25" s="124">
        <v>4</v>
      </c>
      <c r="F25" s="133"/>
      <c r="G25" s="117">
        <v>23</v>
      </c>
      <c r="H25" s="1" t="s">
        <v>23</v>
      </c>
      <c r="I25" s="173">
        <v>3.9085648148148147E-2</v>
      </c>
      <c r="J25" s="118">
        <v>78</v>
      </c>
      <c r="K25" s="119">
        <f t="shared" si="1"/>
        <v>6.3041367980884106E-3</v>
      </c>
      <c r="L25" s="120"/>
    </row>
    <row r="26" spans="1:15" ht="13.15" x14ac:dyDescent="0.4">
      <c r="A26" s="127">
        <v>8</v>
      </c>
      <c r="B26" s="189" t="s">
        <v>192</v>
      </c>
      <c r="C26" s="236">
        <v>3.9594907407407405E-2</v>
      </c>
      <c r="D26" s="129">
        <f t="shared" si="0"/>
        <v>76</v>
      </c>
      <c r="E26" s="130">
        <v>4</v>
      </c>
      <c r="F26" s="133"/>
      <c r="G26" s="117">
        <v>24</v>
      </c>
      <c r="H26" s="179" t="s">
        <v>53</v>
      </c>
      <c r="I26" s="173">
        <v>3.9097222222222221E-2</v>
      </c>
      <c r="J26" s="118">
        <v>77</v>
      </c>
      <c r="K26" s="119">
        <f t="shared" si="1"/>
        <v>6.3060035842293907E-3</v>
      </c>
      <c r="L26" s="120"/>
    </row>
    <row r="27" spans="1:15" ht="13.15" x14ac:dyDescent="0.4">
      <c r="A27" s="121">
        <v>1</v>
      </c>
      <c r="B27" s="179" t="s">
        <v>53</v>
      </c>
      <c r="C27" s="173">
        <v>3.9097222222222221E-2</v>
      </c>
      <c r="D27" s="123">
        <f t="shared" si="0"/>
        <v>77</v>
      </c>
      <c r="E27" s="124">
        <v>5</v>
      </c>
      <c r="F27" s="133"/>
      <c r="G27" s="117">
        <v>25</v>
      </c>
      <c r="H27" s="179" t="s">
        <v>192</v>
      </c>
      <c r="I27" s="158">
        <v>3.9594907407407405E-2</v>
      </c>
      <c r="J27" s="118">
        <v>76</v>
      </c>
      <c r="K27" s="119">
        <f t="shared" si="1"/>
        <v>6.3862753882915164E-3</v>
      </c>
      <c r="L27" s="120"/>
    </row>
    <row r="28" spans="1:15" x14ac:dyDescent="0.35">
      <c r="A28" s="117">
        <v>2</v>
      </c>
      <c r="B28" s="179" t="s">
        <v>57</v>
      </c>
      <c r="C28" s="158">
        <v>3.9756944444444449E-2</v>
      </c>
      <c r="D28" s="123">
        <f t="shared" si="0"/>
        <v>75</v>
      </c>
      <c r="E28" s="124">
        <v>5</v>
      </c>
      <c r="F28" s="133"/>
      <c r="G28" s="117">
        <v>26</v>
      </c>
      <c r="H28" s="179" t="s">
        <v>57</v>
      </c>
      <c r="I28" s="158">
        <v>3.9756944444444449E-2</v>
      </c>
      <c r="J28" s="118">
        <v>75</v>
      </c>
      <c r="K28" s="119">
        <f t="shared" si="1"/>
        <v>6.4124103942652336E-3</v>
      </c>
      <c r="L28" s="120"/>
    </row>
    <row r="29" spans="1:15" x14ac:dyDescent="0.35">
      <c r="A29" s="117">
        <v>3</v>
      </c>
      <c r="B29" s="179" t="s">
        <v>13</v>
      </c>
      <c r="C29" s="158">
        <v>4.0219907407407406E-2</v>
      </c>
      <c r="D29" s="123">
        <f t="shared" si="0"/>
        <v>74</v>
      </c>
      <c r="E29" s="124">
        <v>5</v>
      </c>
      <c r="F29" s="133"/>
      <c r="G29" s="117">
        <v>27</v>
      </c>
      <c r="H29" s="179" t="s">
        <v>13</v>
      </c>
      <c r="I29" s="158">
        <v>4.0219907407407406E-2</v>
      </c>
      <c r="J29" s="118">
        <v>74</v>
      </c>
      <c r="K29" s="119">
        <f t="shared" si="1"/>
        <v>6.4870818399044199E-3</v>
      </c>
      <c r="L29" s="120"/>
    </row>
    <row r="30" spans="1:15" x14ac:dyDescent="0.35">
      <c r="A30" s="100">
        <v>1</v>
      </c>
      <c r="B30" s="237" t="s">
        <v>176</v>
      </c>
      <c r="C30" s="238">
        <v>4.0821759259259259E-2</v>
      </c>
      <c r="D30" s="239">
        <f t="shared" si="0"/>
        <v>73</v>
      </c>
      <c r="E30" s="234">
        <v>6</v>
      </c>
      <c r="F30" s="133"/>
      <c r="G30" s="117">
        <v>28</v>
      </c>
      <c r="H30" s="1" t="s">
        <v>176</v>
      </c>
      <c r="I30" s="158">
        <v>4.0821759259259259E-2</v>
      </c>
      <c r="J30" s="118">
        <v>73</v>
      </c>
      <c r="K30" s="119">
        <f t="shared" si="1"/>
        <v>6.584154719235364E-3</v>
      </c>
      <c r="L30" s="120"/>
    </row>
    <row r="31" spans="1:15" x14ac:dyDescent="0.35">
      <c r="A31" s="121">
        <v>1</v>
      </c>
      <c r="B31" s="179" t="s">
        <v>179</v>
      </c>
      <c r="C31" s="158">
        <v>4.4155092592592593E-2</v>
      </c>
      <c r="D31" s="123">
        <f t="shared" si="0"/>
        <v>72</v>
      </c>
      <c r="E31" s="124">
        <v>7</v>
      </c>
      <c r="F31" s="132"/>
      <c r="G31" s="117">
        <v>29</v>
      </c>
      <c r="H31" s="179" t="s">
        <v>179</v>
      </c>
      <c r="I31" s="158">
        <v>4.4155092592592593E-2</v>
      </c>
      <c r="J31" s="118">
        <v>72</v>
      </c>
      <c r="K31" s="119">
        <f t="shared" si="1"/>
        <v>7.1217891278375148E-3</v>
      </c>
      <c r="L31" s="120"/>
    </row>
    <row r="32" spans="1:15" x14ac:dyDescent="0.35">
      <c r="A32" s="117">
        <v>2</v>
      </c>
      <c r="B32" s="179" t="s">
        <v>25</v>
      </c>
      <c r="C32" s="158">
        <v>4.4155092592592593E-2</v>
      </c>
      <c r="D32" s="123">
        <f t="shared" si="0"/>
        <v>71</v>
      </c>
      <c r="E32" s="124">
        <v>7</v>
      </c>
      <c r="F32" s="133"/>
      <c r="G32" s="117">
        <v>30</v>
      </c>
      <c r="H32" s="179" t="s">
        <v>25</v>
      </c>
      <c r="I32" s="158">
        <v>4.4155092592592593E-2</v>
      </c>
      <c r="J32" s="118">
        <v>71</v>
      </c>
      <c r="K32" s="119">
        <f t="shared" si="1"/>
        <v>7.1217891278375148E-3</v>
      </c>
      <c r="L32" s="120"/>
    </row>
    <row r="33" spans="1:12" ht="12.75" customHeight="1" x14ac:dyDescent="0.35">
      <c r="A33" s="117">
        <v>3</v>
      </c>
      <c r="B33" s="179" t="s">
        <v>70</v>
      </c>
      <c r="C33" s="158">
        <v>4.4236111111111115E-2</v>
      </c>
      <c r="D33" s="123">
        <f t="shared" si="0"/>
        <v>70</v>
      </c>
      <c r="E33" s="124">
        <v>7</v>
      </c>
      <c r="F33" s="133"/>
      <c r="G33" s="117">
        <v>31</v>
      </c>
      <c r="H33" s="179" t="s">
        <v>70</v>
      </c>
      <c r="I33" s="158">
        <v>4.4236111111111115E-2</v>
      </c>
      <c r="J33" s="118">
        <v>70</v>
      </c>
      <c r="K33" s="119">
        <f t="shared" si="1"/>
        <v>7.134856630824373E-3</v>
      </c>
      <c r="L33" s="120"/>
    </row>
    <row r="34" spans="1:12" ht="12.75" customHeight="1" x14ac:dyDescent="0.35">
      <c r="A34" s="240">
        <v>1</v>
      </c>
      <c r="B34" s="237" t="s">
        <v>21</v>
      </c>
      <c r="C34" s="238">
        <v>4.9236111111111112E-2</v>
      </c>
      <c r="D34" s="239">
        <f t="shared" si="0"/>
        <v>69</v>
      </c>
      <c r="E34" s="234">
        <v>8</v>
      </c>
      <c r="F34" s="133"/>
      <c r="G34" s="127">
        <v>32</v>
      </c>
      <c r="H34" s="197" t="s">
        <v>21</v>
      </c>
      <c r="I34" s="236">
        <v>4.9236111111111112E-2</v>
      </c>
      <c r="J34" s="155">
        <v>69</v>
      </c>
      <c r="K34" s="156">
        <f t="shared" si="1"/>
        <v>7.9413082437275982E-3</v>
      </c>
      <c r="L34" s="120"/>
    </row>
  </sheetData>
  <sortState xmlns:xlrd2="http://schemas.microsoft.com/office/spreadsheetml/2017/richdata2" ref="B3:E34">
    <sortCondition ref="E3:E34"/>
    <sortCondition descending="1" ref="D3:D34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76"/>
  <sheetViews>
    <sheetView showGridLines="0" topLeftCell="A16" zoomScaleNormal="100" workbookViewId="0">
      <selection activeCell="H3" sqref="H3"/>
    </sheetView>
  </sheetViews>
  <sheetFormatPr defaultColWidth="13.59765625" defaultRowHeight="11.65" x14ac:dyDescent="0.35"/>
  <cols>
    <col min="1" max="1" width="4.46484375" style="111" customWidth="1"/>
    <col min="2" max="2" width="19.53125" style="1" bestFit="1" customWidth="1"/>
    <col min="3" max="3" width="10.265625" style="146" customWidth="1"/>
    <col min="4" max="4" width="6.19921875" style="111" bestFit="1" customWidth="1"/>
    <col min="5" max="5" width="3.3984375" style="139" bestFit="1" customWidth="1"/>
    <col min="6" max="6" width="2.3984375" style="139" customWidth="1"/>
    <col min="7" max="7" width="5.3984375" style="111" bestFit="1" customWidth="1"/>
    <col min="8" max="8" width="17.265625" style="1" bestFit="1" customWidth="1"/>
    <col min="9" max="9" width="7.53125" style="159" bestFit="1" customWidth="1"/>
    <col min="10" max="10" width="6.19921875" style="111" bestFit="1" customWidth="1"/>
    <col min="11" max="11" width="8.06640625" style="145" customWidth="1"/>
    <col min="12" max="12" width="3.19921875" style="145" customWidth="1"/>
    <col min="13" max="13" width="3.9296875" style="1" bestFit="1" customWidth="1"/>
    <col min="14" max="14" width="15.6640625" style="1" customWidth="1"/>
    <col min="15" max="15" width="7.796875" style="1" bestFit="1" customWidth="1"/>
    <col min="16" max="16" width="3.06640625" style="1" customWidth="1"/>
    <col min="17" max="17" width="13.59765625" style="1"/>
    <col min="18" max="18" width="1.59765625" style="1" bestFit="1" customWidth="1"/>
    <col min="19" max="16384" width="13.59765625" style="1"/>
  </cols>
  <sheetData>
    <row r="1" spans="1:19" s="99" customFormat="1" ht="19.5" customHeight="1" x14ac:dyDescent="0.35">
      <c r="A1" s="272" t="s">
        <v>236</v>
      </c>
      <c r="B1" s="273"/>
      <c r="C1" s="273"/>
      <c r="D1" s="273"/>
      <c r="E1" s="273"/>
      <c r="F1" s="36" t="s">
        <v>225</v>
      </c>
      <c r="G1" s="7">
        <v>1.86</v>
      </c>
      <c r="H1" s="98" t="s">
        <v>158</v>
      </c>
      <c r="I1" s="157"/>
      <c r="J1" s="96"/>
      <c r="L1" s="97"/>
    </row>
    <row r="2" spans="1:19" s="111" customFormat="1" ht="23.25" x14ac:dyDescent="0.35">
      <c r="A2" s="100" t="s">
        <v>5</v>
      </c>
      <c r="B2" s="101" t="s">
        <v>6</v>
      </c>
      <c r="C2" s="102" t="s">
        <v>0</v>
      </c>
      <c r="D2" s="103" t="s">
        <v>1</v>
      </c>
      <c r="E2" s="104" t="s">
        <v>48</v>
      </c>
      <c r="F2" s="105"/>
      <c r="G2" s="106" t="s">
        <v>5</v>
      </c>
      <c r="H2" s="107" t="s">
        <v>105</v>
      </c>
      <c r="I2" s="107" t="s">
        <v>0</v>
      </c>
      <c r="J2" s="106" t="s">
        <v>1</v>
      </c>
      <c r="K2" s="107" t="s">
        <v>49</v>
      </c>
      <c r="L2" s="108"/>
      <c r="M2" s="109" t="s">
        <v>5</v>
      </c>
      <c r="N2" s="109" t="s">
        <v>157</v>
      </c>
      <c r="O2" s="110" t="s">
        <v>0</v>
      </c>
    </row>
    <row r="3" spans="1:19" ht="12.75" customHeight="1" x14ac:dyDescent="0.35">
      <c r="A3" s="112">
        <v>1</v>
      </c>
      <c r="B3" s="1" t="s">
        <v>139</v>
      </c>
      <c r="C3" s="113">
        <f t="shared" ref="C3:C34" si="0">VLOOKUP($B3,$H$2:$J$65,2,FALSE)</f>
        <v>7.037037037037037E-3</v>
      </c>
      <c r="D3" s="114">
        <f t="shared" ref="D3:D34" si="1">VLOOKUP($B3,$H$2:$J$65,3,FALSE)</f>
        <v>100</v>
      </c>
      <c r="E3" s="115">
        <v>1</v>
      </c>
      <c r="F3" s="116"/>
      <c r="G3" s="117">
        <v>1</v>
      </c>
      <c r="H3" s="1" t="s">
        <v>139</v>
      </c>
      <c r="I3" s="148">
        <v>7.037037037037037E-3</v>
      </c>
      <c r="J3" s="118">
        <v>100</v>
      </c>
      <c r="K3" s="119">
        <f>I3/G$1</f>
        <v>3.7833532457188369E-3</v>
      </c>
      <c r="L3" s="120"/>
      <c r="M3" s="151">
        <v>1</v>
      </c>
      <c r="N3" s="153" t="s">
        <v>126</v>
      </c>
      <c r="O3" s="154">
        <v>9.2939814814814812E-3</v>
      </c>
      <c r="Q3" s="264"/>
      <c r="S3" s="264"/>
    </row>
    <row r="4" spans="1:19" x14ac:dyDescent="0.35">
      <c r="A4" s="121">
        <v>2</v>
      </c>
      <c r="B4" s="1" t="s">
        <v>61</v>
      </c>
      <c r="C4" s="122">
        <f t="shared" si="0"/>
        <v>7.3148148148148148E-3</v>
      </c>
      <c r="D4" s="123">
        <f t="shared" si="1"/>
        <v>99</v>
      </c>
      <c r="E4" s="124">
        <v>1</v>
      </c>
      <c r="F4" s="125"/>
      <c r="G4" s="117">
        <v>2</v>
      </c>
      <c r="H4" s="1" t="s">
        <v>61</v>
      </c>
      <c r="I4" s="149">
        <v>7.3148148148148148E-3</v>
      </c>
      <c r="J4" s="118">
        <v>99</v>
      </c>
      <c r="K4" s="119">
        <f t="shared" ref="K4:K54" si="2">I4/G$1</f>
        <v>3.9326961369972125E-3</v>
      </c>
      <c r="L4" s="120"/>
      <c r="M4" s="152">
        <v>2</v>
      </c>
      <c r="N4" s="62" t="s">
        <v>130</v>
      </c>
      <c r="O4" s="63">
        <v>9.8379629629629633E-3</v>
      </c>
      <c r="S4" s="264"/>
    </row>
    <row r="5" spans="1:19" x14ac:dyDescent="0.35">
      <c r="A5" s="121">
        <v>3</v>
      </c>
      <c r="B5" s="1" t="s">
        <v>187</v>
      </c>
      <c r="C5" s="122">
        <f t="shared" si="0"/>
        <v>7.8009259259259256E-3</v>
      </c>
      <c r="D5" s="123">
        <f t="shared" si="1"/>
        <v>98</v>
      </c>
      <c r="E5" s="124">
        <v>1</v>
      </c>
      <c r="F5" s="125"/>
      <c r="G5" s="117">
        <v>3</v>
      </c>
      <c r="H5" s="1" t="s">
        <v>187</v>
      </c>
      <c r="I5" s="149">
        <v>7.8009259259259256E-3</v>
      </c>
      <c r="J5" s="118">
        <v>98</v>
      </c>
      <c r="K5" s="119">
        <f t="shared" si="2"/>
        <v>4.1940461967343683E-3</v>
      </c>
      <c r="L5" s="120"/>
      <c r="M5" s="152">
        <v>3</v>
      </c>
      <c r="N5" s="62" t="s">
        <v>100</v>
      </c>
      <c r="O5" s="63">
        <v>1.0011574074074074E-2</v>
      </c>
    </row>
    <row r="6" spans="1:19" x14ac:dyDescent="0.35">
      <c r="A6" s="121">
        <v>4</v>
      </c>
      <c r="B6" s="1" t="s">
        <v>114</v>
      </c>
      <c r="C6" s="122">
        <f t="shared" si="0"/>
        <v>8.1018518518518514E-3</v>
      </c>
      <c r="D6" s="123">
        <f t="shared" si="1"/>
        <v>97</v>
      </c>
      <c r="E6" s="124">
        <v>1</v>
      </c>
      <c r="F6" s="125"/>
      <c r="G6" s="117">
        <v>4</v>
      </c>
      <c r="H6" s="1" t="s">
        <v>114</v>
      </c>
      <c r="I6" s="149">
        <v>8.1018518518518514E-3</v>
      </c>
      <c r="J6" s="118">
        <v>97</v>
      </c>
      <c r="K6" s="119">
        <f t="shared" si="2"/>
        <v>4.3558343289526085E-3</v>
      </c>
      <c r="L6" s="120"/>
      <c r="M6" s="152">
        <v>4</v>
      </c>
      <c r="N6" s="62" t="s">
        <v>82</v>
      </c>
      <c r="O6" s="63">
        <v>1.0046296296296296E-2</v>
      </c>
    </row>
    <row r="7" spans="1:19" x14ac:dyDescent="0.35">
      <c r="A7" s="121">
        <v>5</v>
      </c>
      <c r="B7" s="1" t="s">
        <v>232</v>
      </c>
      <c r="C7" s="122">
        <f t="shared" si="0"/>
        <v>8.1365740740740738E-3</v>
      </c>
      <c r="D7" s="123">
        <f t="shared" si="1"/>
        <v>96</v>
      </c>
      <c r="E7" s="124">
        <v>1</v>
      </c>
      <c r="F7" s="125"/>
      <c r="G7" s="117">
        <v>5</v>
      </c>
      <c r="H7" s="1" t="s">
        <v>232</v>
      </c>
      <c r="I7" s="149">
        <v>8.1365740740740738E-3</v>
      </c>
      <c r="J7" s="118">
        <v>96</v>
      </c>
      <c r="K7" s="119">
        <f t="shared" si="2"/>
        <v>4.3745021903624053E-3</v>
      </c>
      <c r="L7" s="120"/>
      <c r="M7" s="152">
        <v>5</v>
      </c>
      <c r="N7" s="62" t="s">
        <v>230</v>
      </c>
      <c r="O7" s="63">
        <v>1.0300925925925927E-2</v>
      </c>
    </row>
    <row r="8" spans="1:19" x14ac:dyDescent="0.35">
      <c r="A8" s="121">
        <v>6</v>
      </c>
      <c r="B8" s="1" t="s">
        <v>123</v>
      </c>
      <c r="C8" s="122">
        <f t="shared" si="0"/>
        <v>8.1481481481481474E-3</v>
      </c>
      <c r="D8" s="123">
        <f t="shared" si="1"/>
        <v>95</v>
      </c>
      <c r="E8" s="124">
        <v>1</v>
      </c>
      <c r="F8" s="125"/>
      <c r="G8" s="117">
        <v>6</v>
      </c>
      <c r="H8" s="1" t="s">
        <v>123</v>
      </c>
      <c r="I8" s="149">
        <v>8.1481481481481474E-3</v>
      </c>
      <c r="J8" s="118">
        <v>95</v>
      </c>
      <c r="K8" s="119">
        <f t="shared" si="2"/>
        <v>4.3807248108323369E-3</v>
      </c>
      <c r="L8" s="120"/>
      <c r="M8" s="152">
        <v>6</v>
      </c>
      <c r="N8" s="62" t="s">
        <v>23</v>
      </c>
      <c r="O8" s="63">
        <v>1.0543981481481481E-2</v>
      </c>
    </row>
    <row r="9" spans="1:19" x14ac:dyDescent="0.35">
      <c r="A9" s="112">
        <v>1</v>
      </c>
      <c r="B9" s="4" t="s">
        <v>233</v>
      </c>
      <c r="C9" s="113">
        <f t="shared" si="0"/>
        <v>8.3449074074074085E-3</v>
      </c>
      <c r="D9" s="114">
        <f t="shared" si="1"/>
        <v>94</v>
      </c>
      <c r="E9" s="115">
        <v>2</v>
      </c>
      <c r="F9" s="125"/>
      <c r="G9" s="117">
        <v>7</v>
      </c>
      <c r="H9" s="1" t="s">
        <v>233</v>
      </c>
      <c r="I9" s="149">
        <v>8.3449074074074085E-3</v>
      </c>
      <c r="J9" s="118">
        <v>94</v>
      </c>
      <c r="K9" s="119">
        <f t="shared" si="2"/>
        <v>4.4865093588211868E-3</v>
      </c>
      <c r="L9" s="120"/>
      <c r="M9" s="152">
        <v>7</v>
      </c>
      <c r="N9" s="62" t="s">
        <v>176</v>
      </c>
      <c r="O9" s="63">
        <v>1.064814814814815E-2</v>
      </c>
    </row>
    <row r="10" spans="1:19" x14ac:dyDescent="0.35">
      <c r="A10" s="117">
        <v>2</v>
      </c>
      <c r="B10" s="2" t="s">
        <v>81</v>
      </c>
      <c r="C10" s="122">
        <f t="shared" si="0"/>
        <v>8.3680555555555557E-3</v>
      </c>
      <c r="D10" s="123">
        <f t="shared" si="1"/>
        <v>93</v>
      </c>
      <c r="E10" s="124">
        <v>2</v>
      </c>
      <c r="F10" s="116"/>
      <c r="G10" s="117">
        <v>8</v>
      </c>
      <c r="H10" s="1" t="s">
        <v>81</v>
      </c>
      <c r="I10" s="149">
        <v>8.3680555555555557E-3</v>
      </c>
      <c r="J10" s="118">
        <v>93</v>
      </c>
      <c r="K10" s="119">
        <f t="shared" si="2"/>
        <v>4.498954599761051E-3</v>
      </c>
      <c r="L10" s="120"/>
      <c r="M10" s="152">
        <v>8</v>
      </c>
      <c r="N10" s="62" t="s">
        <v>153</v>
      </c>
      <c r="O10" s="63">
        <v>1.0868055555555556E-2</v>
      </c>
    </row>
    <row r="11" spans="1:19" ht="12.75" customHeight="1" x14ac:dyDescent="0.35">
      <c r="A11" s="117">
        <v>3</v>
      </c>
      <c r="B11" s="2" t="s">
        <v>226</v>
      </c>
      <c r="C11" s="122">
        <f t="shared" si="0"/>
        <v>8.7037037037037031E-3</v>
      </c>
      <c r="D11" s="123">
        <f t="shared" si="1"/>
        <v>92</v>
      </c>
      <c r="E11" s="124">
        <v>2</v>
      </c>
      <c r="F11" s="125"/>
      <c r="G11" s="117">
        <v>9</v>
      </c>
      <c r="H11" s="1" t="s">
        <v>226</v>
      </c>
      <c r="I11" s="149">
        <v>8.7037037037037031E-3</v>
      </c>
      <c r="J11" s="118">
        <v>92</v>
      </c>
      <c r="K11" s="119">
        <f t="shared" si="2"/>
        <v>4.6794105933890872E-3</v>
      </c>
      <c r="L11" s="120"/>
      <c r="M11" s="152">
        <v>9</v>
      </c>
      <c r="N11" s="62" t="s">
        <v>34</v>
      </c>
      <c r="O11" s="63">
        <v>1.091435185185185E-2</v>
      </c>
    </row>
    <row r="12" spans="1:19" x14ac:dyDescent="0.35">
      <c r="A12" s="117">
        <v>4</v>
      </c>
      <c r="B12" s="2" t="s">
        <v>56</v>
      </c>
      <c r="C12" s="122">
        <f t="shared" si="0"/>
        <v>9.0740740740740729E-3</v>
      </c>
      <c r="D12" s="123">
        <f t="shared" si="1"/>
        <v>91</v>
      </c>
      <c r="E12" s="124">
        <v>2</v>
      </c>
      <c r="F12" s="125"/>
      <c r="G12" s="117">
        <v>10</v>
      </c>
      <c r="H12" s="1" t="s">
        <v>56</v>
      </c>
      <c r="I12" s="149">
        <v>9.0740740740740729E-3</v>
      </c>
      <c r="J12" s="118">
        <v>91</v>
      </c>
      <c r="K12" s="119">
        <f t="shared" si="2"/>
        <v>4.8785344484269209E-3</v>
      </c>
      <c r="L12" s="120"/>
      <c r="M12" s="152">
        <v>10</v>
      </c>
      <c r="N12" s="62" t="s">
        <v>75</v>
      </c>
      <c r="O12" s="63">
        <v>1.1018518518518518E-2</v>
      </c>
    </row>
    <row r="13" spans="1:19" x14ac:dyDescent="0.35">
      <c r="A13" s="117">
        <v>5</v>
      </c>
      <c r="B13" s="2" t="s">
        <v>121</v>
      </c>
      <c r="C13" s="122">
        <f t="shared" si="0"/>
        <v>9.1435185185185178E-3</v>
      </c>
      <c r="D13" s="123">
        <f t="shared" si="1"/>
        <v>90</v>
      </c>
      <c r="E13" s="124">
        <v>2</v>
      </c>
      <c r="F13" s="125"/>
      <c r="G13" s="117">
        <v>11</v>
      </c>
      <c r="H13" s="1" t="s">
        <v>121</v>
      </c>
      <c r="I13" s="149">
        <v>9.1435185185185178E-3</v>
      </c>
      <c r="J13" s="118">
        <v>90</v>
      </c>
      <c r="K13" s="119">
        <f t="shared" si="2"/>
        <v>4.9158701712465145E-3</v>
      </c>
      <c r="L13" s="120"/>
      <c r="M13" s="152">
        <v>11</v>
      </c>
      <c r="N13" s="62" t="s">
        <v>180</v>
      </c>
      <c r="O13" s="63">
        <v>1.1041666666666667E-2</v>
      </c>
    </row>
    <row r="14" spans="1:19" x14ac:dyDescent="0.35">
      <c r="A14" s="127">
        <v>6</v>
      </c>
      <c r="B14" s="3" t="s">
        <v>228</v>
      </c>
      <c r="C14" s="128">
        <f t="shared" si="0"/>
        <v>9.2476851851851852E-3</v>
      </c>
      <c r="D14" s="129">
        <f t="shared" si="1"/>
        <v>88</v>
      </c>
      <c r="E14" s="130">
        <v>2</v>
      </c>
      <c r="F14" s="125"/>
      <c r="G14" s="117">
        <v>12</v>
      </c>
      <c r="H14" s="1" t="s">
        <v>227</v>
      </c>
      <c r="I14" s="149">
        <v>9.2013888888888892E-3</v>
      </c>
      <c r="J14" s="118">
        <v>89</v>
      </c>
      <c r="K14" s="119">
        <f t="shared" si="2"/>
        <v>4.9469832735961764E-3</v>
      </c>
      <c r="L14" s="120"/>
      <c r="M14" s="152">
        <v>12</v>
      </c>
      <c r="N14" s="62" t="s">
        <v>231</v>
      </c>
      <c r="O14" s="63">
        <v>1.105324074074074E-2</v>
      </c>
    </row>
    <row r="15" spans="1:19" x14ac:dyDescent="0.35">
      <c r="A15" s="126">
        <v>1</v>
      </c>
      <c r="B15" s="4" t="s">
        <v>227</v>
      </c>
      <c r="C15" s="113">
        <f t="shared" si="0"/>
        <v>9.2013888888888892E-3</v>
      </c>
      <c r="D15" s="114">
        <f t="shared" si="1"/>
        <v>89</v>
      </c>
      <c r="E15" s="115">
        <v>3</v>
      </c>
      <c r="F15" s="125"/>
      <c r="G15" s="117">
        <v>13</v>
      </c>
      <c r="H15" s="1" t="s">
        <v>228</v>
      </c>
      <c r="I15" s="149">
        <v>9.2476851851851852E-3</v>
      </c>
      <c r="J15" s="118">
        <v>88</v>
      </c>
      <c r="K15" s="119">
        <f t="shared" si="2"/>
        <v>4.9718737554759057E-3</v>
      </c>
      <c r="L15" s="120"/>
      <c r="M15" s="152">
        <v>13</v>
      </c>
      <c r="N15" s="62" t="s">
        <v>235</v>
      </c>
      <c r="O15" s="63">
        <v>1.1388888888888888E-2</v>
      </c>
    </row>
    <row r="16" spans="1:19" x14ac:dyDescent="0.35">
      <c r="A16" s="117">
        <v>2</v>
      </c>
      <c r="B16" s="2" t="s">
        <v>118</v>
      </c>
      <c r="C16" s="122">
        <f t="shared" si="0"/>
        <v>9.2708333333333341E-3</v>
      </c>
      <c r="D16" s="123">
        <f t="shared" si="1"/>
        <v>87</v>
      </c>
      <c r="E16" s="124">
        <v>3</v>
      </c>
      <c r="F16" s="116"/>
      <c r="G16" s="117">
        <v>14</v>
      </c>
      <c r="H16" s="1" t="s">
        <v>118</v>
      </c>
      <c r="I16" s="149">
        <v>9.2708333333333341E-3</v>
      </c>
      <c r="J16" s="118">
        <v>87</v>
      </c>
      <c r="K16" s="119">
        <f t="shared" si="2"/>
        <v>4.9843189964157708E-3</v>
      </c>
      <c r="L16" s="120"/>
      <c r="M16" s="152">
        <v>14</v>
      </c>
      <c r="N16" s="62" t="s">
        <v>108</v>
      </c>
      <c r="O16" s="63">
        <v>1.1469907407407408E-2</v>
      </c>
    </row>
    <row r="17" spans="1:15" x14ac:dyDescent="0.35">
      <c r="A17" s="117">
        <v>3</v>
      </c>
      <c r="B17" s="2" t="s">
        <v>126</v>
      </c>
      <c r="C17" s="122">
        <f t="shared" si="0"/>
        <v>9.2939814814814812E-3</v>
      </c>
      <c r="D17" s="123">
        <f t="shared" si="1"/>
        <v>86</v>
      </c>
      <c r="E17" s="124">
        <v>3</v>
      </c>
      <c r="F17" s="125"/>
      <c r="G17" s="117">
        <v>15</v>
      </c>
      <c r="H17" s="1" t="s">
        <v>126</v>
      </c>
      <c r="I17" s="149">
        <v>9.2939814814814812E-3</v>
      </c>
      <c r="J17" s="118">
        <v>86</v>
      </c>
      <c r="K17" s="119">
        <f t="shared" si="2"/>
        <v>4.996764237355635E-3</v>
      </c>
      <c r="L17" s="120"/>
      <c r="M17" s="152">
        <v>15</v>
      </c>
      <c r="N17" s="62" t="s">
        <v>13</v>
      </c>
      <c r="O17" s="63">
        <v>1.1516203703703702E-2</v>
      </c>
    </row>
    <row r="18" spans="1:15" x14ac:dyDescent="0.35">
      <c r="A18" s="117">
        <v>4</v>
      </c>
      <c r="B18" s="2" t="s">
        <v>171</v>
      </c>
      <c r="C18" s="122">
        <f t="shared" si="0"/>
        <v>9.3749999999999997E-3</v>
      </c>
      <c r="D18" s="123">
        <f t="shared" si="1"/>
        <v>85</v>
      </c>
      <c r="E18" s="124">
        <v>3</v>
      </c>
      <c r="F18" s="125"/>
      <c r="G18" s="117">
        <v>16</v>
      </c>
      <c r="H18" s="1" t="s">
        <v>171</v>
      </c>
      <c r="I18" s="149">
        <v>9.3749999999999997E-3</v>
      </c>
      <c r="J18" s="118">
        <v>85</v>
      </c>
      <c r="K18" s="119">
        <f t="shared" si="2"/>
        <v>5.0403225806451612E-3</v>
      </c>
      <c r="L18" s="120"/>
      <c r="M18" s="152">
        <v>16</v>
      </c>
      <c r="N18" s="62" t="s">
        <v>91</v>
      </c>
      <c r="O18" s="63">
        <v>1.1562499999999998E-2</v>
      </c>
    </row>
    <row r="19" spans="1:15" x14ac:dyDescent="0.35">
      <c r="A19" s="117">
        <v>5</v>
      </c>
      <c r="B19" s="2" t="s">
        <v>229</v>
      </c>
      <c r="C19" s="122">
        <f t="shared" si="0"/>
        <v>9.5601851851851855E-3</v>
      </c>
      <c r="D19" s="123">
        <f t="shared" si="1"/>
        <v>83</v>
      </c>
      <c r="E19" s="124">
        <v>3</v>
      </c>
      <c r="F19" s="125"/>
      <c r="G19" s="117">
        <v>17</v>
      </c>
      <c r="H19" s="1" t="s">
        <v>54</v>
      </c>
      <c r="I19" s="149">
        <v>9.4907407407407406E-3</v>
      </c>
      <c r="J19" s="118">
        <v>84</v>
      </c>
      <c r="K19" s="119">
        <f t="shared" si="2"/>
        <v>5.102548785344484E-3</v>
      </c>
      <c r="L19" s="120"/>
      <c r="M19" s="152">
        <v>17</v>
      </c>
      <c r="N19" s="62" t="s">
        <v>57</v>
      </c>
      <c r="O19" s="63">
        <v>1.1736111111111109E-2</v>
      </c>
    </row>
    <row r="20" spans="1:15" x14ac:dyDescent="0.35">
      <c r="A20" s="117">
        <v>6</v>
      </c>
      <c r="B20" s="2" t="s">
        <v>194</v>
      </c>
      <c r="C20" s="122">
        <f t="shared" si="0"/>
        <v>9.8263888888888897E-3</v>
      </c>
      <c r="D20" s="123">
        <f t="shared" si="1"/>
        <v>80</v>
      </c>
      <c r="E20" s="131">
        <v>3</v>
      </c>
      <c r="F20" s="132"/>
      <c r="G20" s="117">
        <v>18</v>
      </c>
      <c r="H20" s="1" t="s">
        <v>229</v>
      </c>
      <c r="I20" s="149">
        <v>9.5601851851851855E-3</v>
      </c>
      <c r="J20" s="118">
        <v>83</v>
      </c>
      <c r="K20" s="119">
        <f t="shared" si="2"/>
        <v>5.1398845081640776E-3</v>
      </c>
      <c r="L20" s="120"/>
      <c r="M20" s="152">
        <v>18</v>
      </c>
      <c r="N20" s="62" t="s">
        <v>69</v>
      </c>
      <c r="O20" s="63">
        <v>1.1979166666666666E-2</v>
      </c>
    </row>
    <row r="21" spans="1:15" x14ac:dyDescent="0.35">
      <c r="A21" s="117">
        <v>7</v>
      </c>
      <c r="B21" s="2" t="s">
        <v>174</v>
      </c>
      <c r="C21" s="122">
        <f t="shared" si="0"/>
        <v>9.8842592592592576E-3</v>
      </c>
      <c r="D21" s="123">
        <f t="shared" si="1"/>
        <v>77</v>
      </c>
      <c r="E21" s="131">
        <v>3</v>
      </c>
      <c r="F21" s="133"/>
      <c r="G21" s="117">
        <v>19</v>
      </c>
      <c r="H21" s="1" t="s">
        <v>37</v>
      </c>
      <c r="I21" s="149">
        <v>9.6759259259259264E-3</v>
      </c>
      <c r="J21" s="118">
        <v>82</v>
      </c>
      <c r="K21" s="119">
        <f t="shared" si="2"/>
        <v>5.2021107128634014E-3</v>
      </c>
      <c r="L21" s="120"/>
      <c r="M21" s="152">
        <v>19</v>
      </c>
      <c r="N21" s="62" t="s">
        <v>52</v>
      </c>
      <c r="O21" s="63">
        <v>1.2291666666666666E-2</v>
      </c>
    </row>
    <row r="22" spans="1:15" ht="12.75" customHeight="1" x14ac:dyDescent="0.35">
      <c r="A22" s="117">
        <v>8</v>
      </c>
      <c r="B22" s="2" t="s">
        <v>125</v>
      </c>
      <c r="C22" s="122">
        <f t="shared" si="0"/>
        <v>1.0034722222222221E-2</v>
      </c>
      <c r="D22" s="123">
        <f t="shared" si="1"/>
        <v>75</v>
      </c>
      <c r="E22" s="131">
        <v>3</v>
      </c>
      <c r="F22" s="133"/>
      <c r="G22" s="117">
        <v>20</v>
      </c>
      <c r="H22" s="1" t="s">
        <v>30</v>
      </c>
      <c r="I22" s="149">
        <v>9.8148148148148144E-3</v>
      </c>
      <c r="J22" s="118">
        <v>81</v>
      </c>
      <c r="K22" s="119">
        <f t="shared" si="2"/>
        <v>5.2767821585025885E-3</v>
      </c>
      <c r="L22" s="120"/>
      <c r="M22" s="152">
        <v>20</v>
      </c>
      <c r="N22" s="62" t="s">
        <v>25</v>
      </c>
      <c r="O22" s="63">
        <v>1.2326388888888888E-2</v>
      </c>
    </row>
    <row r="23" spans="1:15" x14ac:dyDescent="0.35">
      <c r="A23" s="127">
        <v>9</v>
      </c>
      <c r="B23" s="3" t="s">
        <v>18</v>
      </c>
      <c r="C23" s="128">
        <f t="shared" si="0"/>
        <v>1.0104166666666668E-2</v>
      </c>
      <c r="D23" s="129">
        <f t="shared" si="1"/>
        <v>73</v>
      </c>
      <c r="E23" s="136">
        <v>3</v>
      </c>
      <c r="F23" s="133"/>
      <c r="G23" s="117">
        <v>21</v>
      </c>
      <c r="H23" s="1" t="s">
        <v>194</v>
      </c>
      <c r="I23" s="149">
        <v>9.8263888888888897E-3</v>
      </c>
      <c r="J23" s="118">
        <v>80</v>
      </c>
      <c r="K23" s="119">
        <f t="shared" si="2"/>
        <v>5.283004778972521E-3</v>
      </c>
      <c r="L23" s="120"/>
      <c r="M23" s="152">
        <v>21</v>
      </c>
      <c r="N23" s="62" t="s">
        <v>24</v>
      </c>
      <c r="O23" s="63">
        <v>1.2870370370370372E-2</v>
      </c>
    </row>
    <row r="24" spans="1:15" x14ac:dyDescent="0.35">
      <c r="A24" s="126">
        <v>1</v>
      </c>
      <c r="B24" s="4" t="s">
        <v>54</v>
      </c>
      <c r="C24" s="113">
        <f t="shared" si="0"/>
        <v>9.4907407407407406E-3</v>
      </c>
      <c r="D24" s="114">
        <f t="shared" si="1"/>
        <v>84</v>
      </c>
      <c r="E24" s="134">
        <v>4</v>
      </c>
      <c r="F24" s="133"/>
      <c r="G24" s="117">
        <v>22</v>
      </c>
      <c r="H24" s="1" t="s">
        <v>130</v>
      </c>
      <c r="I24" s="149">
        <v>9.8379629629629633E-3</v>
      </c>
      <c r="J24" s="118">
        <v>79</v>
      </c>
      <c r="K24" s="119">
        <f t="shared" si="2"/>
        <v>5.2892273994424527E-3</v>
      </c>
      <c r="L24" s="120"/>
      <c r="M24" s="152">
        <v>22</v>
      </c>
      <c r="N24" s="62" t="s">
        <v>21</v>
      </c>
      <c r="O24" s="63">
        <v>1.3368055555555557E-2</v>
      </c>
    </row>
    <row r="25" spans="1:15" x14ac:dyDescent="0.35">
      <c r="A25" s="117">
        <v>2</v>
      </c>
      <c r="B25" s="2" t="s">
        <v>37</v>
      </c>
      <c r="C25" s="122">
        <f t="shared" si="0"/>
        <v>9.6759259259259264E-3</v>
      </c>
      <c r="D25" s="123">
        <f t="shared" si="1"/>
        <v>82</v>
      </c>
      <c r="E25" s="131">
        <v>4</v>
      </c>
      <c r="F25" s="133"/>
      <c r="G25" s="117">
        <v>23</v>
      </c>
      <c r="H25" s="1" t="s">
        <v>77</v>
      </c>
      <c r="I25" s="149">
        <v>9.8495370370370369E-3</v>
      </c>
      <c r="J25" s="118">
        <v>78</v>
      </c>
      <c r="K25" s="119">
        <f t="shared" si="2"/>
        <v>5.2954500199123853E-3</v>
      </c>
      <c r="L25" s="120"/>
      <c r="M25" s="198">
        <v>23</v>
      </c>
      <c r="N25" s="66" t="s">
        <v>33</v>
      </c>
      <c r="O25" s="161">
        <v>1.4374999999999999E-2</v>
      </c>
    </row>
    <row r="26" spans="1:15" x14ac:dyDescent="0.35">
      <c r="A26" s="117">
        <v>3</v>
      </c>
      <c r="B26" s="2" t="s">
        <v>30</v>
      </c>
      <c r="C26" s="122">
        <f t="shared" si="0"/>
        <v>9.8148148148148144E-3</v>
      </c>
      <c r="D26" s="123">
        <f t="shared" si="1"/>
        <v>81</v>
      </c>
      <c r="E26" s="131">
        <v>4</v>
      </c>
      <c r="F26" s="133"/>
      <c r="G26" s="117">
        <v>24</v>
      </c>
      <c r="H26" s="1" t="s">
        <v>174</v>
      </c>
      <c r="I26" s="149">
        <v>9.8842592592592576E-3</v>
      </c>
      <c r="J26" s="118">
        <v>77</v>
      </c>
      <c r="K26" s="119">
        <f t="shared" si="2"/>
        <v>5.3141178813221812E-3</v>
      </c>
      <c r="L26" s="120"/>
      <c r="M26" s="93"/>
    </row>
    <row r="27" spans="1:15" x14ac:dyDescent="0.35">
      <c r="A27" s="117">
        <v>4</v>
      </c>
      <c r="B27" s="2" t="s">
        <v>130</v>
      </c>
      <c r="C27" s="122">
        <f t="shared" si="0"/>
        <v>9.8379629629629633E-3</v>
      </c>
      <c r="D27" s="123">
        <f t="shared" si="1"/>
        <v>79</v>
      </c>
      <c r="E27" s="131">
        <v>4</v>
      </c>
      <c r="F27" s="133"/>
      <c r="G27" s="117">
        <v>25</v>
      </c>
      <c r="H27" s="1" t="s">
        <v>100</v>
      </c>
      <c r="I27" s="149">
        <v>1.0011574074074074E-2</v>
      </c>
      <c r="J27" s="118">
        <v>76</v>
      </c>
      <c r="K27" s="119">
        <f t="shared" si="2"/>
        <v>5.3825667064914375E-3</v>
      </c>
      <c r="L27" s="120"/>
      <c r="M27" s="22"/>
    </row>
    <row r="28" spans="1:15" x14ac:dyDescent="0.35">
      <c r="A28" s="121">
        <v>5</v>
      </c>
      <c r="B28" s="2" t="s">
        <v>77</v>
      </c>
      <c r="C28" s="122">
        <f t="shared" si="0"/>
        <v>9.8495370370370369E-3</v>
      </c>
      <c r="D28" s="123">
        <f t="shared" si="1"/>
        <v>78</v>
      </c>
      <c r="E28" s="131">
        <v>4</v>
      </c>
      <c r="F28" s="133"/>
      <c r="G28" s="117">
        <v>26</v>
      </c>
      <c r="H28" s="1" t="s">
        <v>125</v>
      </c>
      <c r="I28" s="149">
        <v>1.0034722222222221E-2</v>
      </c>
      <c r="J28" s="118">
        <v>75</v>
      </c>
      <c r="K28" s="119">
        <f t="shared" si="2"/>
        <v>5.3950119474313017E-3</v>
      </c>
      <c r="L28" s="120"/>
      <c r="M28" s="22"/>
    </row>
    <row r="29" spans="1:15" x14ac:dyDescent="0.35">
      <c r="A29" s="117">
        <v>6</v>
      </c>
      <c r="B29" s="2" t="s">
        <v>100</v>
      </c>
      <c r="C29" s="122">
        <f t="shared" si="0"/>
        <v>1.0011574074074074E-2</v>
      </c>
      <c r="D29" s="123">
        <f t="shared" si="1"/>
        <v>76</v>
      </c>
      <c r="E29" s="131">
        <v>4</v>
      </c>
      <c r="F29" s="133"/>
      <c r="G29" s="117">
        <v>27</v>
      </c>
      <c r="H29" s="1" t="s">
        <v>82</v>
      </c>
      <c r="I29" s="149">
        <v>1.0046296296296296E-2</v>
      </c>
      <c r="J29" s="118">
        <v>74</v>
      </c>
      <c r="K29" s="119">
        <f t="shared" si="2"/>
        <v>5.4012345679012343E-3</v>
      </c>
      <c r="L29" s="120"/>
      <c r="M29" s="22"/>
    </row>
    <row r="30" spans="1:15" x14ac:dyDescent="0.35">
      <c r="A30" s="117">
        <v>7</v>
      </c>
      <c r="B30" s="2" t="s">
        <v>82</v>
      </c>
      <c r="C30" s="122">
        <f t="shared" si="0"/>
        <v>1.0046296296296296E-2</v>
      </c>
      <c r="D30" s="123">
        <f t="shared" si="1"/>
        <v>74</v>
      </c>
      <c r="E30" s="131">
        <v>4</v>
      </c>
      <c r="F30" s="133"/>
      <c r="G30" s="117">
        <v>28</v>
      </c>
      <c r="H30" s="1" t="s">
        <v>18</v>
      </c>
      <c r="I30" s="149">
        <v>1.0104166666666668E-2</v>
      </c>
      <c r="J30" s="118">
        <v>73</v>
      </c>
      <c r="K30" s="119">
        <f t="shared" si="2"/>
        <v>5.4323476702508961E-3</v>
      </c>
      <c r="L30" s="120"/>
      <c r="M30" s="22"/>
    </row>
    <row r="31" spans="1:15" x14ac:dyDescent="0.35">
      <c r="A31" s="121">
        <v>8</v>
      </c>
      <c r="B31" s="2" t="s">
        <v>230</v>
      </c>
      <c r="C31" s="122">
        <f t="shared" si="0"/>
        <v>1.0300925925925927E-2</v>
      </c>
      <c r="D31" s="123">
        <f t="shared" si="1"/>
        <v>72</v>
      </c>
      <c r="E31" s="131">
        <v>4</v>
      </c>
      <c r="F31" s="132"/>
      <c r="G31" s="117">
        <v>29</v>
      </c>
      <c r="H31" s="1" t="s">
        <v>230</v>
      </c>
      <c r="I31" s="149">
        <v>1.0300925925925927E-2</v>
      </c>
      <c r="J31" s="118">
        <v>72</v>
      </c>
      <c r="K31" s="119">
        <f t="shared" si="2"/>
        <v>5.5381322182397451E-3</v>
      </c>
      <c r="L31" s="120"/>
      <c r="M31" s="22"/>
    </row>
    <row r="32" spans="1:15" x14ac:dyDescent="0.35">
      <c r="A32" s="121">
        <v>9</v>
      </c>
      <c r="B32" s="2" t="s">
        <v>234</v>
      </c>
      <c r="C32" s="122">
        <f t="shared" si="0"/>
        <v>1.03125E-2</v>
      </c>
      <c r="D32" s="123">
        <f t="shared" si="1"/>
        <v>71</v>
      </c>
      <c r="E32" s="131">
        <v>4</v>
      </c>
      <c r="F32" s="133"/>
      <c r="G32" s="117">
        <v>30</v>
      </c>
      <c r="H32" s="1" t="s">
        <v>234</v>
      </c>
      <c r="I32" s="149">
        <v>1.03125E-2</v>
      </c>
      <c r="J32" s="118">
        <v>71</v>
      </c>
      <c r="K32" s="119">
        <f t="shared" si="2"/>
        <v>5.5443548387096777E-3</v>
      </c>
      <c r="L32" s="120"/>
      <c r="M32" s="22"/>
    </row>
    <row r="33" spans="1:13" ht="12.75" customHeight="1" x14ac:dyDescent="0.35">
      <c r="A33" s="127">
        <v>10</v>
      </c>
      <c r="B33" s="3" t="s">
        <v>23</v>
      </c>
      <c r="C33" s="128">
        <f t="shared" si="0"/>
        <v>1.0543981481481481E-2</v>
      </c>
      <c r="D33" s="129">
        <f t="shared" si="1"/>
        <v>69</v>
      </c>
      <c r="E33" s="136">
        <v>4</v>
      </c>
      <c r="F33" s="133"/>
      <c r="G33" s="117">
        <v>31</v>
      </c>
      <c r="H33" s="1" t="s">
        <v>12</v>
      </c>
      <c r="I33" s="149">
        <v>1.0462962962962964E-2</v>
      </c>
      <c r="J33" s="118">
        <v>70</v>
      </c>
      <c r="K33" s="119">
        <f t="shared" si="2"/>
        <v>5.6252489048187974E-3</v>
      </c>
      <c r="L33" s="120"/>
      <c r="M33" s="22"/>
    </row>
    <row r="34" spans="1:13" ht="12.75" customHeight="1" x14ac:dyDescent="0.35">
      <c r="A34" s="126">
        <v>1</v>
      </c>
      <c r="B34" s="4" t="s">
        <v>12</v>
      </c>
      <c r="C34" s="113">
        <f t="shared" si="0"/>
        <v>1.0462962962962964E-2</v>
      </c>
      <c r="D34" s="114">
        <f t="shared" si="1"/>
        <v>70</v>
      </c>
      <c r="E34" s="134">
        <v>5</v>
      </c>
      <c r="F34" s="133"/>
      <c r="G34" s="117">
        <v>32</v>
      </c>
      <c r="H34" s="1" t="s">
        <v>23</v>
      </c>
      <c r="I34" s="149">
        <v>1.0543981481481481E-2</v>
      </c>
      <c r="J34" s="118">
        <v>69</v>
      </c>
      <c r="K34" s="119">
        <f t="shared" si="2"/>
        <v>5.6688072481083226E-3</v>
      </c>
      <c r="L34" s="120"/>
      <c r="M34" s="22"/>
    </row>
    <row r="35" spans="1:13" ht="12.75" customHeight="1" x14ac:dyDescent="0.35">
      <c r="A35" s="117">
        <v>2</v>
      </c>
      <c r="B35" s="2" t="s">
        <v>85</v>
      </c>
      <c r="C35" s="122">
        <f t="shared" ref="C35:C53" si="3">VLOOKUP($B35,$H$2:$J$65,2,FALSE)</f>
        <v>1.0902777777777777E-2</v>
      </c>
      <c r="D35" s="123">
        <f t="shared" ref="D35:D53" si="4">VLOOKUP($B35,$H$2:$J$65,3,FALSE)</f>
        <v>65</v>
      </c>
      <c r="E35" s="131">
        <v>5</v>
      </c>
      <c r="F35" s="133"/>
      <c r="G35" s="117">
        <v>33</v>
      </c>
      <c r="H35" s="1" t="s">
        <v>176</v>
      </c>
      <c r="I35" s="149">
        <v>1.064814814814815E-2</v>
      </c>
      <c r="J35" s="118">
        <v>68</v>
      </c>
      <c r="K35" s="119">
        <f t="shared" si="2"/>
        <v>5.7248108323377147E-3</v>
      </c>
      <c r="L35" s="120"/>
      <c r="M35" s="22"/>
    </row>
    <row r="36" spans="1:13" ht="12.75" customHeight="1" x14ac:dyDescent="0.35">
      <c r="A36" s="117">
        <v>3</v>
      </c>
      <c r="B36" s="2" t="s">
        <v>34</v>
      </c>
      <c r="C36" s="122">
        <f t="shared" si="3"/>
        <v>1.091435185185185E-2</v>
      </c>
      <c r="D36" s="123">
        <f t="shared" si="4"/>
        <v>64</v>
      </c>
      <c r="E36" s="131">
        <v>5</v>
      </c>
      <c r="F36" s="133"/>
      <c r="G36" s="117">
        <v>34</v>
      </c>
      <c r="H36" s="1" t="s">
        <v>101</v>
      </c>
      <c r="I36" s="149">
        <v>1.0798611111111111E-2</v>
      </c>
      <c r="J36" s="118">
        <v>67</v>
      </c>
      <c r="K36" s="119">
        <f t="shared" si="2"/>
        <v>5.8057048984468335E-3</v>
      </c>
      <c r="L36" s="120"/>
      <c r="M36" s="22"/>
    </row>
    <row r="37" spans="1:13" ht="12.75" customHeight="1" x14ac:dyDescent="0.35">
      <c r="A37" s="117">
        <v>4</v>
      </c>
      <c r="B37" s="2" t="s">
        <v>148</v>
      </c>
      <c r="C37" s="122">
        <f t="shared" si="3"/>
        <v>1.1006944444444444E-2</v>
      </c>
      <c r="D37" s="123">
        <f t="shared" si="4"/>
        <v>63</v>
      </c>
      <c r="E37" s="131">
        <v>5</v>
      </c>
      <c r="F37" s="133"/>
      <c r="G37" s="117">
        <v>35</v>
      </c>
      <c r="H37" s="1" t="s">
        <v>153</v>
      </c>
      <c r="I37" s="149">
        <v>1.0868055555555556E-2</v>
      </c>
      <c r="J37" s="118">
        <v>66</v>
      </c>
      <c r="K37" s="119">
        <f t="shared" si="2"/>
        <v>5.8430406212664279E-3</v>
      </c>
      <c r="L37" s="120"/>
      <c r="M37" s="22"/>
    </row>
    <row r="38" spans="1:13" ht="12.75" customHeight="1" x14ac:dyDescent="0.35">
      <c r="A38" s="117">
        <v>5</v>
      </c>
      <c r="B38" s="2" t="s">
        <v>75</v>
      </c>
      <c r="C38" s="122">
        <f t="shared" si="3"/>
        <v>1.1018518518518518E-2</v>
      </c>
      <c r="D38" s="123">
        <f t="shared" si="4"/>
        <v>62</v>
      </c>
      <c r="E38" s="131">
        <v>5</v>
      </c>
      <c r="F38" s="133"/>
      <c r="G38" s="117">
        <v>36</v>
      </c>
      <c r="H38" s="1" t="s">
        <v>85</v>
      </c>
      <c r="I38" s="149">
        <v>1.0902777777777777E-2</v>
      </c>
      <c r="J38" s="118">
        <v>65</v>
      </c>
      <c r="K38" s="119">
        <f t="shared" si="2"/>
        <v>5.8617084826762238E-3</v>
      </c>
      <c r="L38" s="120"/>
      <c r="M38" s="22"/>
    </row>
    <row r="39" spans="1:13" ht="12.75" customHeight="1" x14ac:dyDescent="0.35">
      <c r="A39" s="117">
        <v>6</v>
      </c>
      <c r="B39" s="2" t="s">
        <v>184</v>
      </c>
      <c r="C39" s="122">
        <f t="shared" si="3"/>
        <v>1.105324074074074E-2</v>
      </c>
      <c r="D39" s="123">
        <f t="shared" si="4"/>
        <v>60</v>
      </c>
      <c r="E39" s="131">
        <v>5</v>
      </c>
      <c r="F39" s="133"/>
      <c r="G39" s="117">
        <v>37</v>
      </c>
      <c r="H39" s="1" t="s">
        <v>34</v>
      </c>
      <c r="I39" s="149">
        <v>1.091435185185185E-2</v>
      </c>
      <c r="J39" s="118">
        <v>64</v>
      </c>
      <c r="K39" s="119">
        <f t="shared" si="2"/>
        <v>5.8679311031461555E-3</v>
      </c>
      <c r="L39" s="120"/>
      <c r="M39" s="22"/>
    </row>
    <row r="40" spans="1:13" ht="12.75" customHeight="1" x14ac:dyDescent="0.35">
      <c r="A40" s="117">
        <v>7</v>
      </c>
      <c r="B40" s="2" t="s">
        <v>13</v>
      </c>
      <c r="C40" s="122">
        <f t="shared" si="3"/>
        <v>1.1516203703703702E-2</v>
      </c>
      <c r="D40" s="123">
        <f t="shared" si="4"/>
        <v>58</v>
      </c>
      <c r="E40" s="131">
        <v>5</v>
      </c>
      <c r="F40" s="133"/>
      <c r="G40" s="117">
        <v>38</v>
      </c>
      <c r="H40" s="1" t="s">
        <v>148</v>
      </c>
      <c r="I40" s="149">
        <v>1.1006944444444444E-2</v>
      </c>
      <c r="J40" s="118">
        <v>63</v>
      </c>
      <c r="K40" s="119">
        <f t="shared" si="2"/>
        <v>5.917712066905615E-3</v>
      </c>
      <c r="L40" s="120"/>
      <c r="M40" s="22"/>
    </row>
    <row r="41" spans="1:13" ht="12.75" customHeight="1" x14ac:dyDescent="0.35">
      <c r="A41" s="117">
        <v>8</v>
      </c>
      <c r="B41" s="2" t="s">
        <v>91</v>
      </c>
      <c r="C41" s="122">
        <f t="shared" si="3"/>
        <v>1.1562499999999998E-2</v>
      </c>
      <c r="D41" s="123">
        <f t="shared" si="4"/>
        <v>57</v>
      </c>
      <c r="E41" s="131">
        <v>5</v>
      </c>
      <c r="F41" s="133"/>
      <c r="G41" s="117">
        <v>39</v>
      </c>
      <c r="H41" s="1" t="s">
        <v>75</v>
      </c>
      <c r="I41" s="149">
        <v>1.1018518518518518E-2</v>
      </c>
      <c r="J41" s="118">
        <v>62</v>
      </c>
      <c r="K41" s="119">
        <f t="shared" si="2"/>
        <v>5.9239346873755467E-3</v>
      </c>
      <c r="L41" s="120"/>
      <c r="M41" s="22"/>
    </row>
    <row r="42" spans="1:13" ht="12.75" customHeight="1" x14ac:dyDescent="0.35">
      <c r="A42" s="127">
        <v>9</v>
      </c>
      <c r="B42" s="3" t="s">
        <v>57</v>
      </c>
      <c r="C42" s="128">
        <f t="shared" si="3"/>
        <v>1.1736111111111109E-2</v>
      </c>
      <c r="D42" s="129">
        <f t="shared" si="4"/>
        <v>56</v>
      </c>
      <c r="E42" s="136">
        <v>5</v>
      </c>
      <c r="F42" s="132"/>
      <c r="G42" s="117">
        <v>40</v>
      </c>
      <c r="H42" s="1" t="s">
        <v>180</v>
      </c>
      <c r="I42" s="149">
        <v>1.1041666666666667E-2</v>
      </c>
      <c r="J42" s="118">
        <v>61</v>
      </c>
      <c r="K42" s="119">
        <f t="shared" si="2"/>
        <v>5.9363799283154118E-3</v>
      </c>
      <c r="L42" s="120"/>
      <c r="M42" s="22"/>
    </row>
    <row r="43" spans="1:13" ht="12.75" customHeight="1" x14ac:dyDescent="0.35">
      <c r="A43" s="126">
        <v>1</v>
      </c>
      <c r="B43" s="4" t="s">
        <v>176</v>
      </c>
      <c r="C43" s="113">
        <f t="shared" si="3"/>
        <v>1.064814814814815E-2</v>
      </c>
      <c r="D43" s="114">
        <f t="shared" si="4"/>
        <v>68</v>
      </c>
      <c r="E43" s="134">
        <v>6</v>
      </c>
      <c r="F43" s="133"/>
      <c r="G43" s="117">
        <v>41</v>
      </c>
      <c r="H43" s="1" t="s">
        <v>184</v>
      </c>
      <c r="I43" s="149">
        <v>1.105324074074074E-2</v>
      </c>
      <c r="J43" s="118">
        <v>60</v>
      </c>
      <c r="K43" s="119">
        <f t="shared" si="2"/>
        <v>5.9426025487853435E-3</v>
      </c>
      <c r="L43" s="120"/>
      <c r="M43" s="22"/>
    </row>
    <row r="44" spans="1:13" ht="12.75" customHeight="1" x14ac:dyDescent="0.35">
      <c r="A44" s="117">
        <v>2</v>
      </c>
      <c r="B44" s="2" t="s">
        <v>101</v>
      </c>
      <c r="C44" s="122">
        <f t="shared" si="3"/>
        <v>1.0798611111111111E-2</v>
      </c>
      <c r="D44" s="123">
        <f t="shared" si="4"/>
        <v>67</v>
      </c>
      <c r="E44" s="131">
        <v>6</v>
      </c>
      <c r="F44" s="133"/>
      <c r="G44" s="117">
        <v>42</v>
      </c>
      <c r="H44" s="1" t="s">
        <v>235</v>
      </c>
      <c r="I44" s="149">
        <v>1.1388888888888888E-2</v>
      </c>
      <c r="J44" s="118" t="s">
        <v>111</v>
      </c>
      <c r="K44" s="119">
        <f t="shared" si="2"/>
        <v>6.1230585424133805E-3</v>
      </c>
      <c r="L44" s="120"/>
      <c r="M44" s="93"/>
    </row>
    <row r="45" spans="1:13" ht="12.75" customHeight="1" x14ac:dyDescent="0.35">
      <c r="A45" s="117">
        <v>3</v>
      </c>
      <c r="B45" s="2" t="s">
        <v>153</v>
      </c>
      <c r="C45" s="122">
        <f t="shared" si="3"/>
        <v>1.0868055555555556E-2</v>
      </c>
      <c r="D45" s="123">
        <f t="shared" si="4"/>
        <v>66</v>
      </c>
      <c r="E45" s="131">
        <v>6</v>
      </c>
      <c r="F45" s="133"/>
      <c r="G45" s="117">
        <v>43</v>
      </c>
      <c r="H45" s="1" t="s">
        <v>108</v>
      </c>
      <c r="I45" s="149">
        <v>1.1469907407407408E-2</v>
      </c>
      <c r="J45" s="118">
        <v>59</v>
      </c>
      <c r="K45" s="119">
        <f t="shared" si="2"/>
        <v>6.1666168857029075E-3</v>
      </c>
      <c r="L45" s="120"/>
      <c r="M45" s="22"/>
    </row>
    <row r="46" spans="1:13" ht="12.75" customHeight="1" x14ac:dyDescent="0.35">
      <c r="A46" s="117">
        <v>4</v>
      </c>
      <c r="B46" s="2" t="s">
        <v>180</v>
      </c>
      <c r="C46" s="122">
        <f t="shared" si="3"/>
        <v>1.1041666666666667E-2</v>
      </c>
      <c r="D46" s="123">
        <f t="shared" si="4"/>
        <v>61</v>
      </c>
      <c r="E46" s="131">
        <v>6</v>
      </c>
      <c r="F46" s="133"/>
      <c r="G46" s="117">
        <v>44</v>
      </c>
      <c r="H46" s="1" t="s">
        <v>13</v>
      </c>
      <c r="I46" s="149">
        <v>1.1516203703703702E-2</v>
      </c>
      <c r="J46" s="118">
        <v>58</v>
      </c>
      <c r="K46" s="119">
        <f t="shared" si="2"/>
        <v>6.1915073675826351E-3</v>
      </c>
      <c r="L46" s="120"/>
      <c r="M46" s="22"/>
    </row>
    <row r="47" spans="1:13" ht="13.5" customHeight="1" x14ac:dyDescent="0.35">
      <c r="A47" s="117">
        <v>5</v>
      </c>
      <c r="B47" s="2" t="s">
        <v>108</v>
      </c>
      <c r="C47" s="122">
        <f t="shared" si="3"/>
        <v>1.1469907407407408E-2</v>
      </c>
      <c r="D47" s="123">
        <f t="shared" si="4"/>
        <v>59</v>
      </c>
      <c r="E47" s="131">
        <v>6</v>
      </c>
      <c r="F47" s="133"/>
      <c r="G47" s="117">
        <v>45</v>
      </c>
      <c r="H47" s="1" t="s">
        <v>91</v>
      </c>
      <c r="I47" s="149">
        <v>1.1562499999999998E-2</v>
      </c>
      <c r="J47" s="118">
        <v>57</v>
      </c>
      <c r="K47" s="119">
        <f t="shared" si="2"/>
        <v>6.2163978494623644E-3</v>
      </c>
      <c r="L47" s="120"/>
      <c r="M47" s="22"/>
    </row>
    <row r="48" spans="1:13" ht="12.75" customHeight="1" x14ac:dyDescent="0.35">
      <c r="A48" s="127">
        <v>6</v>
      </c>
      <c r="B48" s="3" t="s">
        <v>52</v>
      </c>
      <c r="C48" s="128">
        <f t="shared" si="3"/>
        <v>1.2291666666666666E-2</v>
      </c>
      <c r="D48" s="129">
        <f t="shared" si="4"/>
        <v>54</v>
      </c>
      <c r="E48" s="136">
        <v>6</v>
      </c>
      <c r="F48" s="133"/>
      <c r="G48" s="117">
        <v>46</v>
      </c>
      <c r="H48" s="1" t="s">
        <v>57</v>
      </c>
      <c r="I48" s="149">
        <v>1.1736111111111109E-2</v>
      </c>
      <c r="J48" s="118">
        <v>56</v>
      </c>
      <c r="K48" s="119">
        <f t="shared" si="2"/>
        <v>6.3097371565113483E-3</v>
      </c>
      <c r="L48" s="120"/>
      <c r="M48" s="22"/>
    </row>
    <row r="49" spans="1:15" ht="12.75" customHeight="1" x14ac:dyDescent="0.35">
      <c r="A49" s="126">
        <v>1</v>
      </c>
      <c r="B49" s="4" t="s">
        <v>69</v>
      </c>
      <c r="C49" s="113">
        <f t="shared" si="3"/>
        <v>1.1979166666666666E-2</v>
      </c>
      <c r="D49" s="114">
        <f t="shared" si="4"/>
        <v>55</v>
      </c>
      <c r="E49" s="134">
        <v>7</v>
      </c>
      <c r="F49" s="132"/>
      <c r="G49" s="117">
        <v>47</v>
      </c>
      <c r="H49" s="1" t="s">
        <v>69</v>
      </c>
      <c r="I49" s="149">
        <v>1.1979166666666666E-2</v>
      </c>
      <c r="J49" s="118">
        <v>55</v>
      </c>
      <c r="K49" s="119">
        <f t="shared" si="2"/>
        <v>6.4404121863799275E-3</v>
      </c>
      <c r="L49" s="120"/>
      <c r="M49" s="22"/>
    </row>
    <row r="50" spans="1:15" ht="12.75" customHeight="1" x14ac:dyDescent="0.35">
      <c r="A50" s="117">
        <v>2</v>
      </c>
      <c r="B50" s="2" t="s">
        <v>25</v>
      </c>
      <c r="C50" s="122">
        <f t="shared" si="3"/>
        <v>1.2326388888888888E-2</v>
      </c>
      <c r="D50" s="123">
        <f t="shared" si="4"/>
        <v>53</v>
      </c>
      <c r="E50" s="131">
        <v>7</v>
      </c>
      <c r="F50" s="137"/>
      <c r="G50" s="117">
        <v>48</v>
      </c>
      <c r="H50" s="1" t="s">
        <v>52</v>
      </c>
      <c r="I50" s="149">
        <v>1.2291666666666666E-2</v>
      </c>
      <c r="J50" s="118">
        <v>54</v>
      </c>
      <c r="K50" s="119">
        <f t="shared" si="2"/>
        <v>6.6084229390680994E-3</v>
      </c>
      <c r="L50" s="120"/>
      <c r="M50" s="22"/>
    </row>
    <row r="51" spans="1:15" ht="12.75" customHeight="1" x14ac:dyDescent="0.35">
      <c r="A51" s="127">
        <v>3</v>
      </c>
      <c r="B51" s="3" t="s">
        <v>24</v>
      </c>
      <c r="C51" s="128">
        <f t="shared" si="3"/>
        <v>1.2870370370370372E-2</v>
      </c>
      <c r="D51" s="129">
        <f t="shared" si="4"/>
        <v>52</v>
      </c>
      <c r="E51" s="136">
        <v>7</v>
      </c>
      <c r="F51" s="137"/>
      <c r="G51" s="117">
        <v>49</v>
      </c>
      <c r="H51" s="1" t="s">
        <v>25</v>
      </c>
      <c r="I51" s="149">
        <v>1.2326388888888888E-2</v>
      </c>
      <c r="J51" s="118">
        <v>53</v>
      </c>
      <c r="K51" s="119">
        <f t="shared" si="2"/>
        <v>6.6270908004778971E-3</v>
      </c>
      <c r="L51" s="120"/>
      <c r="M51" s="22"/>
    </row>
    <row r="52" spans="1:15" ht="12.75" customHeight="1" x14ac:dyDescent="0.35">
      <c r="A52" s="126">
        <v>1</v>
      </c>
      <c r="B52" s="4" t="s">
        <v>21</v>
      </c>
      <c r="C52" s="113">
        <f t="shared" si="3"/>
        <v>1.3368055555555557E-2</v>
      </c>
      <c r="D52" s="114">
        <f t="shared" si="4"/>
        <v>51</v>
      </c>
      <c r="E52" s="134">
        <v>8</v>
      </c>
      <c r="F52" s="137"/>
      <c r="G52" s="117">
        <v>50</v>
      </c>
      <c r="H52" s="1" t="s">
        <v>24</v>
      </c>
      <c r="I52" s="149">
        <v>1.2870370370370372E-2</v>
      </c>
      <c r="J52" s="118">
        <v>52</v>
      </c>
      <c r="K52" s="119">
        <f t="shared" si="2"/>
        <v>6.9195539625647156E-3</v>
      </c>
      <c r="L52" s="120"/>
      <c r="M52" s="22"/>
    </row>
    <row r="53" spans="1:15" ht="12.75" customHeight="1" x14ac:dyDescent="0.35">
      <c r="A53" s="127">
        <v>2</v>
      </c>
      <c r="B53" s="3" t="s">
        <v>33</v>
      </c>
      <c r="C53" s="128">
        <f t="shared" si="3"/>
        <v>1.4374999999999999E-2</v>
      </c>
      <c r="D53" s="129">
        <f t="shared" si="4"/>
        <v>50</v>
      </c>
      <c r="E53" s="136">
        <v>8</v>
      </c>
      <c r="F53" s="138"/>
      <c r="G53" s="117">
        <v>51</v>
      </c>
      <c r="H53" s="1" t="s">
        <v>21</v>
      </c>
      <c r="I53" s="149">
        <v>1.3368055555555557E-2</v>
      </c>
      <c r="J53" s="118">
        <v>51</v>
      </c>
      <c r="K53" s="119">
        <f t="shared" si="2"/>
        <v>7.1871266427718039E-3</v>
      </c>
      <c r="L53" s="120"/>
      <c r="M53" s="22"/>
    </row>
    <row r="54" spans="1:15" ht="12.75" customHeight="1" x14ac:dyDescent="0.35">
      <c r="C54" s="159"/>
      <c r="E54" s="145"/>
      <c r="F54" s="138"/>
      <c r="G54" s="117">
        <v>52</v>
      </c>
      <c r="H54" s="1" t="s">
        <v>33</v>
      </c>
      <c r="I54" s="149">
        <v>1.4374999999999999E-2</v>
      </c>
      <c r="J54" s="118">
        <v>50</v>
      </c>
      <c r="K54" s="119">
        <f t="shared" si="2"/>
        <v>7.7284946236559132E-3</v>
      </c>
      <c r="L54" s="120"/>
      <c r="M54" s="22"/>
    </row>
    <row r="55" spans="1:15" ht="12.75" customHeight="1" x14ac:dyDescent="0.35">
      <c r="C55" s="159"/>
      <c r="E55" s="145"/>
      <c r="F55" s="93"/>
      <c r="G55" s="140"/>
      <c r="H55" s="260"/>
      <c r="I55" s="261"/>
      <c r="J55" s="262"/>
      <c r="K55" s="263"/>
      <c r="L55" s="120"/>
      <c r="M55" s="22"/>
    </row>
    <row r="56" spans="1:15" x14ac:dyDescent="0.35">
      <c r="A56" s="1"/>
      <c r="C56" s="1"/>
      <c r="D56" s="1"/>
      <c r="E56" s="1"/>
      <c r="F56" s="1"/>
      <c r="G56" s="1"/>
      <c r="I56" s="1"/>
      <c r="J56" s="1"/>
      <c r="K56" s="1"/>
      <c r="L56" s="1"/>
      <c r="M56" s="22"/>
    </row>
    <row r="57" spans="1:15" x14ac:dyDescent="0.35">
      <c r="A57" s="1"/>
      <c r="C57" s="1"/>
      <c r="D57" s="1"/>
      <c r="E57" s="1"/>
      <c r="F57" s="1"/>
      <c r="G57" s="1"/>
      <c r="I57" s="1"/>
      <c r="J57" s="1"/>
      <c r="K57" s="1"/>
      <c r="L57" s="1"/>
      <c r="M57" s="22"/>
    </row>
    <row r="58" spans="1:15" ht="12" customHeight="1" x14ac:dyDescent="0.35">
      <c r="A58" s="1"/>
      <c r="C58" s="1"/>
      <c r="D58" s="1"/>
      <c r="E58" s="1"/>
      <c r="F58" s="1"/>
      <c r="G58" s="1"/>
      <c r="I58" s="1"/>
      <c r="J58" s="1"/>
      <c r="K58" s="1"/>
      <c r="L58" s="1"/>
      <c r="M58" s="22"/>
    </row>
    <row r="59" spans="1:15" x14ac:dyDescent="0.35">
      <c r="A59" s="1"/>
      <c r="C59" s="1"/>
      <c r="D59" s="1"/>
      <c r="E59" s="1"/>
      <c r="F59" s="1"/>
      <c r="G59" s="1"/>
      <c r="I59" s="1"/>
      <c r="J59" s="1"/>
      <c r="K59" s="1"/>
      <c r="L59" s="1"/>
      <c r="M59" s="22"/>
    </row>
    <row r="60" spans="1:15" x14ac:dyDescent="0.35">
      <c r="A60" s="1"/>
      <c r="C60" s="1"/>
      <c r="D60" s="1"/>
      <c r="E60" s="1"/>
      <c r="F60" s="1"/>
      <c r="G60" s="1"/>
      <c r="I60" s="1"/>
      <c r="J60" s="1"/>
      <c r="K60" s="1"/>
      <c r="L60" s="1"/>
      <c r="M60" s="22"/>
    </row>
    <row r="61" spans="1:15" ht="12" customHeight="1" x14ac:dyDescent="0.35">
      <c r="A61" s="1"/>
      <c r="C61" s="1"/>
      <c r="D61" s="1"/>
      <c r="E61" s="1"/>
      <c r="F61" s="1"/>
      <c r="G61" s="1"/>
      <c r="I61" s="1"/>
      <c r="J61" s="1"/>
      <c r="K61" s="1"/>
      <c r="L61" s="1"/>
      <c r="M61" s="22"/>
    </row>
    <row r="62" spans="1:15" ht="12" customHeight="1" x14ac:dyDescent="0.35">
      <c r="A62" s="1"/>
      <c r="C62" s="1"/>
      <c r="D62" s="1"/>
      <c r="E62" s="1"/>
      <c r="F62" s="1"/>
      <c r="G62" s="1"/>
      <c r="I62" s="1"/>
      <c r="J62" s="1"/>
      <c r="K62" s="1"/>
      <c r="L62" s="1"/>
      <c r="M62" s="22"/>
      <c r="N62" s="95"/>
      <c r="O62" s="94"/>
    </row>
    <row r="63" spans="1:15" x14ac:dyDescent="0.35">
      <c r="A63" s="1"/>
      <c r="C63" s="1"/>
      <c r="D63" s="1"/>
      <c r="E63" s="1"/>
      <c r="F63" s="1"/>
      <c r="G63" s="1"/>
      <c r="I63" s="1"/>
      <c r="J63" s="1"/>
      <c r="K63" s="1"/>
      <c r="L63" s="1"/>
      <c r="M63" s="22"/>
      <c r="N63" s="93"/>
      <c r="O63" s="94"/>
    </row>
    <row r="64" spans="1:15" ht="12" customHeight="1" x14ac:dyDescent="0.35">
      <c r="A64" s="1"/>
      <c r="C64" s="1"/>
      <c r="D64" s="1"/>
      <c r="E64" s="1"/>
      <c r="F64" s="1"/>
      <c r="G64" s="1"/>
      <c r="I64" s="1"/>
      <c r="J64" s="1"/>
      <c r="K64" s="1"/>
      <c r="L64" s="1"/>
      <c r="M64" s="22"/>
      <c r="N64" s="95"/>
      <c r="O64" s="94"/>
    </row>
    <row r="65" spans="1:15" x14ac:dyDescent="0.35">
      <c r="A65" s="1"/>
      <c r="C65" s="1"/>
      <c r="D65" s="1"/>
      <c r="E65" s="1"/>
      <c r="F65" s="1"/>
      <c r="G65" s="1"/>
      <c r="I65" s="1"/>
      <c r="J65" s="1"/>
      <c r="K65" s="1"/>
      <c r="L65" s="1"/>
      <c r="M65" s="22"/>
      <c r="N65" s="95"/>
      <c r="O65" s="94"/>
    </row>
    <row r="66" spans="1:15" x14ac:dyDescent="0.35">
      <c r="A66" s="1"/>
      <c r="C66" s="1"/>
      <c r="D66" s="1"/>
      <c r="E66" s="1"/>
      <c r="F66" s="1"/>
      <c r="G66" s="1"/>
      <c r="I66" s="1"/>
      <c r="J66" s="1"/>
      <c r="K66" s="1"/>
      <c r="L66" s="1"/>
      <c r="N66" s="95"/>
      <c r="O66" s="94"/>
    </row>
    <row r="67" spans="1:15" x14ac:dyDescent="0.35">
      <c r="A67" s="1"/>
      <c r="C67" s="1"/>
      <c r="D67" s="1"/>
      <c r="E67" s="1"/>
      <c r="F67" s="1"/>
      <c r="G67" s="1"/>
      <c r="I67" s="1"/>
      <c r="J67" s="1"/>
      <c r="K67" s="1"/>
      <c r="L67" s="1"/>
      <c r="N67" s="93"/>
      <c r="O67" s="94"/>
    </row>
    <row r="68" spans="1:15" x14ac:dyDescent="0.35">
      <c r="A68" s="1"/>
      <c r="C68" s="1"/>
      <c r="D68" s="1"/>
      <c r="E68" s="1"/>
      <c r="F68" s="1"/>
      <c r="G68" s="1"/>
      <c r="I68" s="1"/>
      <c r="J68" s="1"/>
      <c r="K68" s="1"/>
      <c r="L68" s="1"/>
      <c r="N68" s="95"/>
      <c r="O68" s="94"/>
    </row>
    <row r="69" spans="1:15" x14ac:dyDescent="0.35">
      <c r="A69" s="1"/>
      <c r="C69" s="1"/>
      <c r="D69" s="1"/>
      <c r="E69" s="1"/>
      <c r="F69" s="1"/>
      <c r="G69" s="1"/>
      <c r="I69" s="1"/>
      <c r="J69" s="1"/>
      <c r="K69" s="1"/>
      <c r="L69" s="1"/>
      <c r="N69" s="30"/>
      <c r="O69" s="34"/>
    </row>
    <row r="70" spans="1:15" x14ac:dyDescent="0.35">
      <c r="A70" s="1"/>
      <c r="C70" s="1"/>
      <c r="D70" s="1"/>
      <c r="E70" s="1"/>
      <c r="F70" s="1"/>
      <c r="G70" s="1"/>
      <c r="I70" s="1"/>
      <c r="J70" s="1"/>
      <c r="K70" s="1"/>
      <c r="L70" s="1"/>
      <c r="N70" s="30"/>
      <c r="O70" s="35"/>
    </row>
    <row r="71" spans="1:15" x14ac:dyDescent="0.35">
      <c r="A71" s="1"/>
      <c r="C71" s="1"/>
      <c r="D71" s="1"/>
      <c r="E71" s="1"/>
      <c r="F71" s="1"/>
      <c r="G71" s="1"/>
      <c r="I71" s="1"/>
      <c r="J71" s="1"/>
      <c r="K71" s="1"/>
      <c r="L71" s="1"/>
    </row>
    <row r="72" spans="1:15" x14ac:dyDescent="0.35">
      <c r="A72" s="1"/>
      <c r="C72" s="1"/>
      <c r="D72" s="1"/>
      <c r="E72" s="1"/>
      <c r="F72" s="1"/>
      <c r="G72" s="1"/>
      <c r="I72" s="1"/>
      <c r="J72" s="1"/>
      <c r="K72" s="1"/>
      <c r="L72" s="1"/>
    </row>
    <row r="73" spans="1:15" x14ac:dyDescent="0.35">
      <c r="A73" s="1"/>
      <c r="C73" s="1"/>
      <c r="D73" s="1"/>
      <c r="E73" s="1"/>
      <c r="F73" s="1"/>
      <c r="G73" s="1"/>
      <c r="I73" s="1"/>
      <c r="J73" s="1"/>
      <c r="K73" s="1"/>
      <c r="L73" s="1"/>
    </row>
    <row r="74" spans="1:15" x14ac:dyDescent="0.35">
      <c r="A74" s="1"/>
      <c r="C74" s="1"/>
      <c r="D74" s="1"/>
      <c r="E74" s="1"/>
      <c r="F74" s="1"/>
      <c r="G74" s="1"/>
      <c r="I74" s="1"/>
      <c r="J74" s="1"/>
      <c r="K74" s="1"/>
      <c r="L74" s="1"/>
    </row>
    <row r="75" spans="1:15" x14ac:dyDescent="0.35">
      <c r="A75" s="1"/>
      <c r="C75" s="1"/>
      <c r="D75" s="1"/>
      <c r="E75" s="1"/>
      <c r="F75" s="1"/>
      <c r="G75" s="1"/>
      <c r="I75" s="1"/>
      <c r="J75" s="1"/>
      <c r="K75" s="1"/>
      <c r="L75" s="1"/>
    </row>
    <row r="76" spans="1:15" x14ac:dyDescent="0.35">
      <c r="A76" s="1"/>
      <c r="C76" s="1"/>
      <c r="D76" s="1"/>
      <c r="E76" s="1"/>
      <c r="F76" s="1"/>
      <c r="G76" s="1"/>
      <c r="I76" s="1"/>
      <c r="J76" s="1"/>
      <c r="K76" s="1"/>
      <c r="L76" s="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32"/>
  <sheetViews>
    <sheetView showGridLines="0" tabSelected="1" zoomScaleNormal="100" workbookViewId="0">
      <selection activeCell="K4" sqref="K4:K31"/>
    </sheetView>
  </sheetViews>
  <sheetFormatPr defaultColWidth="13.59765625" defaultRowHeight="11.65" x14ac:dyDescent="0.35"/>
  <cols>
    <col min="1" max="1" width="4.46484375" style="111" customWidth="1"/>
    <col min="2" max="2" width="19.53125" style="1" bestFit="1" customWidth="1"/>
    <col min="3" max="3" width="10.265625" style="146" customWidth="1"/>
    <col min="4" max="4" width="6.19921875" style="111" bestFit="1" customWidth="1"/>
    <col min="5" max="5" width="3.3984375" style="139" bestFit="1" customWidth="1"/>
    <col min="6" max="6" width="2.3984375" style="139" customWidth="1"/>
    <col min="7" max="7" width="5.3984375" style="111" bestFit="1" customWidth="1"/>
    <col min="8" max="8" width="17.265625" style="1" bestFit="1" customWidth="1"/>
    <col min="9" max="9" width="7.53125" style="159" bestFit="1" customWidth="1"/>
    <col min="10" max="10" width="6.19921875" style="111" bestFit="1" customWidth="1"/>
    <col min="11" max="11" width="8.06640625" style="145" customWidth="1"/>
    <col min="12" max="12" width="3.19921875" style="145" customWidth="1"/>
    <col min="13" max="13" width="3.9296875" style="1" bestFit="1" customWidth="1"/>
    <col min="14" max="14" width="15.6640625" style="1" customWidth="1"/>
    <col min="15" max="15" width="7.796875" style="1" bestFit="1" customWidth="1"/>
    <col min="16" max="16" width="3.06640625" style="1" customWidth="1"/>
    <col min="17" max="16384" width="13.59765625" style="1"/>
  </cols>
  <sheetData>
    <row r="1" spans="1:15" s="99" customFormat="1" ht="19.5" customHeight="1" x14ac:dyDescent="0.35">
      <c r="A1" s="272" t="s">
        <v>237</v>
      </c>
      <c r="B1" s="273"/>
      <c r="C1" s="273"/>
      <c r="D1" s="273"/>
      <c r="E1" s="273"/>
      <c r="F1" s="96"/>
      <c r="G1" s="97">
        <v>3.05</v>
      </c>
      <c r="H1" s="98" t="s">
        <v>158</v>
      </c>
      <c r="I1" s="157"/>
      <c r="J1" s="96"/>
      <c r="L1" s="97"/>
    </row>
    <row r="2" spans="1:15" s="111" customFormat="1" ht="23.25" x14ac:dyDescent="0.35">
      <c r="A2" s="100" t="s">
        <v>5</v>
      </c>
      <c r="B2" s="101" t="s">
        <v>6</v>
      </c>
      <c r="C2" s="102" t="s">
        <v>0</v>
      </c>
      <c r="D2" s="103" t="s">
        <v>1</v>
      </c>
      <c r="E2" s="104" t="s">
        <v>48</v>
      </c>
      <c r="F2" s="105"/>
      <c r="G2" s="106" t="s">
        <v>5</v>
      </c>
      <c r="H2" s="107" t="s">
        <v>105</v>
      </c>
      <c r="I2" s="107" t="s">
        <v>0</v>
      </c>
      <c r="J2" s="106" t="s">
        <v>1</v>
      </c>
      <c r="K2" s="107" t="s">
        <v>49</v>
      </c>
      <c r="L2" s="108"/>
      <c r="M2" s="162" t="s">
        <v>5</v>
      </c>
      <c r="N2" s="162" t="s">
        <v>157</v>
      </c>
      <c r="O2" s="163" t="s">
        <v>0</v>
      </c>
    </row>
    <row r="3" spans="1:15" ht="12.75" customHeight="1" x14ac:dyDescent="0.4">
      <c r="A3" s="112">
        <v>1</v>
      </c>
      <c r="B3" s="179" t="s">
        <v>38</v>
      </c>
      <c r="C3" s="113">
        <f t="shared" ref="C3:C31" si="0">VLOOKUP($B3,$H$2:$J$31,2,FALSE)</f>
        <v>1.2905092592592591E-2</v>
      </c>
      <c r="D3" s="114">
        <f t="shared" ref="D3:D31" si="1">VLOOKUP($B3,$H$2:$J$31,3,FALSE)</f>
        <v>100</v>
      </c>
      <c r="E3" s="115">
        <v>1</v>
      </c>
      <c r="F3" s="116"/>
      <c r="G3" s="117">
        <v>1</v>
      </c>
      <c r="H3" s="179" t="s">
        <v>38</v>
      </c>
      <c r="I3" s="28">
        <v>1.2905092592592591E-2</v>
      </c>
      <c r="J3" s="118">
        <v>100</v>
      </c>
      <c r="K3" s="119">
        <f>I3/G$1</f>
        <v>4.231177899210686E-3</v>
      </c>
      <c r="L3" s="120"/>
      <c r="M3" s="168">
        <v>1</v>
      </c>
      <c r="N3" s="164" t="s">
        <v>100</v>
      </c>
      <c r="O3" s="169">
        <v>1.6770833333333332E-2</v>
      </c>
    </row>
    <row r="4" spans="1:15" ht="13.15" x14ac:dyDescent="0.4">
      <c r="A4" s="121">
        <v>2</v>
      </c>
      <c r="B4" s="179" t="s">
        <v>232</v>
      </c>
      <c r="C4" s="122">
        <f t="shared" si="0"/>
        <v>1.3287037037037036E-2</v>
      </c>
      <c r="D4" s="123">
        <f t="shared" si="1"/>
        <v>99</v>
      </c>
      <c r="E4" s="124">
        <v>1</v>
      </c>
      <c r="F4" s="125"/>
      <c r="G4" s="117">
        <v>2</v>
      </c>
      <c r="H4" s="179" t="s">
        <v>232</v>
      </c>
      <c r="I4" s="28">
        <v>1.3287037037037036E-2</v>
      </c>
      <c r="J4" s="118">
        <v>99</v>
      </c>
      <c r="K4" s="119">
        <f t="shared" ref="K4:K31" si="2">I4/G$1</f>
        <v>4.3564055859137826E-3</v>
      </c>
      <c r="L4" s="120"/>
      <c r="M4" s="167">
        <v>2</v>
      </c>
      <c r="N4" s="166" t="s">
        <v>176</v>
      </c>
      <c r="O4" s="165">
        <v>1.7187499999999998E-2</v>
      </c>
    </row>
    <row r="5" spans="1:15" ht="13.15" x14ac:dyDescent="0.4">
      <c r="A5" s="121">
        <v>3</v>
      </c>
      <c r="B5" s="179" t="s">
        <v>123</v>
      </c>
      <c r="C5" s="122">
        <f t="shared" si="0"/>
        <v>1.3495370370370371E-2</v>
      </c>
      <c r="D5" s="123">
        <f t="shared" si="1"/>
        <v>98</v>
      </c>
      <c r="E5" s="124">
        <v>1</v>
      </c>
      <c r="F5" s="125"/>
      <c r="G5" s="117">
        <v>3</v>
      </c>
      <c r="H5" s="179" t="s">
        <v>123</v>
      </c>
      <c r="I5" s="28">
        <v>1.3495370370370371E-2</v>
      </c>
      <c r="J5" s="118">
        <v>98</v>
      </c>
      <c r="K5" s="119">
        <f t="shared" si="2"/>
        <v>4.4247115968427449E-3</v>
      </c>
      <c r="L5" s="120"/>
      <c r="M5" s="167">
        <v>3</v>
      </c>
      <c r="N5" s="166" t="s">
        <v>11</v>
      </c>
      <c r="O5" s="165">
        <v>1.7303240740740741E-2</v>
      </c>
    </row>
    <row r="6" spans="1:15" ht="13.15" x14ac:dyDescent="0.4">
      <c r="A6" s="112">
        <v>1</v>
      </c>
      <c r="B6" s="260" t="s">
        <v>233</v>
      </c>
      <c r="C6" s="113">
        <f t="shared" si="0"/>
        <v>1.4236111111111111E-2</v>
      </c>
      <c r="D6" s="114">
        <f t="shared" si="1"/>
        <v>97</v>
      </c>
      <c r="E6" s="115">
        <v>2</v>
      </c>
      <c r="F6" s="125"/>
      <c r="G6" s="117">
        <v>4</v>
      </c>
      <c r="H6" s="1" t="s">
        <v>233</v>
      </c>
      <c r="I6" s="28">
        <v>1.4236111111111111E-2</v>
      </c>
      <c r="J6" s="118">
        <v>97</v>
      </c>
      <c r="K6" s="119">
        <f t="shared" si="2"/>
        <v>4.6675774134790531E-3</v>
      </c>
      <c r="L6" s="120"/>
      <c r="M6" s="167">
        <v>4</v>
      </c>
      <c r="N6" s="166" t="s">
        <v>153</v>
      </c>
      <c r="O6" s="165">
        <v>1.8078703703703704E-2</v>
      </c>
    </row>
    <row r="7" spans="1:15" ht="13.15" x14ac:dyDescent="0.4">
      <c r="A7" s="121">
        <v>2</v>
      </c>
      <c r="B7" s="179" t="s">
        <v>81</v>
      </c>
      <c r="C7" s="122">
        <f t="shared" si="0"/>
        <v>1.4444444444444446E-2</v>
      </c>
      <c r="D7" s="123">
        <f t="shared" si="1"/>
        <v>96</v>
      </c>
      <c r="E7" s="124">
        <v>2</v>
      </c>
      <c r="F7" s="125"/>
      <c r="G7" s="117">
        <v>5</v>
      </c>
      <c r="H7" s="179" t="s">
        <v>81</v>
      </c>
      <c r="I7" s="28">
        <v>1.4444444444444446E-2</v>
      </c>
      <c r="J7" s="118">
        <v>96</v>
      </c>
      <c r="K7" s="119">
        <f t="shared" si="2"/>
        <v>4.7358834244080154E-3</v>
      </c>
      <c r="L7" s="120"/>
      <c r="M7" s="167">
        <v>5</v>
      </c>
      <c r="N7" s="166" t="s">
        <v>90</v>
      </c>
      <c r="O7" s="165">
        <v>1.8483796296296297E-2</v>
      </c>
    </row>
    <row r="8" spans="1:15" ht="13.15" x14ac:dyDescent="0.4">
      <c r="A8" s="121">
        <v>3</v>
      </c>
      <c r="B8" s="179" t="s">
        <v>56</v>
      </c>
      <c r="C8" s="122">
        <f t="shared" si="0"/>
        <v>1.4560185185185183E-2</v>
      </c>
      <c r="D8" s="123">
        <f t="shared" si="1"/>
        <v>95</v>
      </c>
      <c r="E8" s="124">
        <v>2</v>
      </c>
      <c r="F8" s="125"/>
      <c r="G8" s="117">
        <v>6</v>
      </c>
      <c r="H8" s="179" t="s">
        <v>56</v>
      </c>
      <c r="I8" s="28">
        <v>1.4560185185185183E-2</v>
      </c>
      <c r="J8" s="118">
        <v>95</v>
      </c>
      <c r="K8" s="119">
        <f t="shared" si="2"/>
        <v>4.7738312082574374E-3</v>
      </c>
      <c r="L8" s="120"/>
      <c r="M8" s="167">
        <v>6</v>
      </c>
      <c r="N8" s="166" t="s">
        <v>13</v>
      </c>
      <c r="O8" s="165">
        <v>1.8379629629629628E-2</v>
      </c>
    </row>
    <row r="9" spans="1:15" ht="13.15" x14ac:dyDescent="0.4">
      <c r="A9" s="121">
        <v>4</v>
      </c>
      <c r="B9" s="179" t="s">
        <v>182</v>
      </c>
      <c r="C9" s="122">
        <f t="shared" si="0"/>
        <v>1.4583333333333332E-2</v>
      </c>
      <c r="D9" s="123">
        <f t="shared" si="1"/>
        <v>94</v>
      </c>
      <c r="E9" s="124">
        <v>2</v>
      </c>
      <c r="F9" s="125"/>
      <c r="G9" s="117">
        <v>7</v>
      </c>
      <c r="H9" s="179" t="s">
        <v>182</v>
      </c>
      <c r="I9" s="28">
        <v>1.4583333333333332E-2</v>
      </c>
      <c r="J9" s="118">
        <v>94</v>
      </c>
      <c r="K9" s="119">
        <f t="shared" si="2"/>
        <v>4.7814207650273225E-3</v>
      </c>
      <c r="L9" s="120"/>
      <c r="M9" s="167">
        <v>7</v>
      </c>
      <c r="N9" s="166" t="s">
        <v>83</v>
      </c>
      <c r="O9" s="165">
        <v>1.9942129629629629E-2</v>
      </c>
    </row>
    <row r="10" spans="1:15" ht="13.15" x14ac:dyDescent="0.4">
      <c r="A10" s="127">
        <v>5</v>
      </c>
      <c r="B10" s="189" t="s">
        <v>228</v>
      </c>
      <c r="C10" s="128">
        <f t="shared" si="0"/>
        <v>1.5370370370370369E-2</v>
      </c>
      <c r="D10" s="129">
        <f t="shared" si="1"/>
        <v>93</v>
      </c>
      <c r="E10" s="130">
        <v>2</v>
      </c>
      <c r="F10" s="116"/>
      <c r="G10" s="117">
        <v>8</v>
      </c>
      <c r="H10" s="179" t="s">
        <v>228</v>
      </c>
      <c r="I10" s="28">
        <v>1.5370370370370369E-2</v>
      </c>
      <c r="J10" s="118">
        <v>93</v>
      </c>
      <c r="K10" s="119">
        <f t="shared" si="2"/>
        <v>5.0394656952034E-3</v>
      </c>
      <c r="L10" s="120"/>
      <c r="M10" s="167">
        <v>8</v>
      </c>
      <c r="N10" s="166" t="s">
        <v>22</v>
      </c>
      <c r="O10" s="165">
        <v>2.0543981481481479E-2</v>
      </c>
    </row>
    <row r="11" spans="1:15" ht="12.75" customHeight="1" x14ac:dyDescent="0.4">
      <c r="A11" s="126">
        <v>1</v>
      </c>
      <c r="B11" s="180" t="s">
        <v>171</v>
      </c>
      <c r="C11" s="113">
        <f t="shared" si="0"/>
        <v>1.5810185185185184E-2</v>
      </c>
      <c r="D11" s="114">
        <f t="shared" si="1"/>
        <v>92</v>
      </c>
      <c r="E11" s="115">
        <v>3</v>
      </c>
      <c r="F11" s="125"/>
      <c r="G11" s="117">
        <v>9</v>
      </c>
      <c r="H11" s="179" t="s">
        <v>171</v>
      </c>
      <c r="I11" s="28">
        <v>1.5810185185185184E-2</v>
      </c>
      <c r="J11" s="118">
        <v>92</v>
      </c>
      <c r="K11" s="119">
        <f t="shared" si="2"/>
        <v>5.183667273831208E-3</v>
      </c>
      <c r="L11" s="120"/>
      <c r="M11" s="167">
        <v>9</v>
      </c>
      <c r="N11" s="166" t="s">
        <v>69</v>
      </c>
      <c r="O11" s="165">
        <v>2.0925925925925928E-2</v>
      </c>
    </row>
    <row r="12" spans="1:15" ht="13.15" x14ac:dyDescent="0.4">
      <c r="A12" s="117">
        <v>2</v>
      </c>
      <c r="B12" s="179" t="s">
        <v>58</v>
      </c>
      <c r="C12" s="122">
        <f t="shared" si="0"/>
        <v>1.6342592592592593E-2</v>
      </c>
      <c r="D12" s="123">
        <f t="shared" si="1"/>
        <v>91</v>
      </c>
      <c r="E12" s="124">
        <v>3</v>
      </c>
      <c r="F12" s="125"/>
      <c r="G12" s="117">
        <v>10</v>
      </c>
      <c r="H12" s="179" t="s">
        <v>58</v>
      </c>
      <c r="I12" s="28">
        <v>1.6342592592592593E-2</v>
      </c>
      <c r="J12" s="118">
        <v>91</v>
      </c>
      <c r="K12" s="119">
        <f t="shared" si="2"/>
        <v>5.3582270795385556E-3</v>
      </c>
      <c r="L12" s="120"/>
      <c r="M12" s="167">
        <v>10</v>
      </c>
      <c r="N12" s="166" t="s">
        <v>24</v>
      </c>
      <c r="O12" s="165">
        <v>2.1342592592592594E-2</v>
      </c>
    </row>
    <row r="13" spans="1:15" ht="13.15" x14ac:dyDescent="0.4">
      <c r="A13" s="127">
        <v>3</v>
      </c>
      <c r="B13" s="3" t="s">
        <v>15</v>
      </c>
      <c r="C13" s="128">
        <f t="shared" si="0"/>
        <v>2.3310185185185187E-2</v>
      </c>
      <c r="D13" s="129">
        <f t="shared" si="1"/>
        <v>72</v>
      </c>
      <c r="E13" s="130">
        <v>3</v>
      </c>
      <c r="F13" s="125"/>
      <c r="G13" s="117">
        <v>11</v>
      </c>
      <c r="H13" s="179" t="s">
        <v>77</v>
      </c>
      <c r="I13" s="28">
        <v>1.6493055555555556E-2</v>
      </c>
      <c r="J13" s="118">
        <v>90</v>
      </c>
      <c r="K13" s="119">
        <f t="shared" si="2"/>
        <v>5.4075591985428056E-3</v>
      </c>
      <c r="L13" s="120"/>
      <c r="M13" s="167">
        <v>11</v>
      </c>
      <c r="N13" s="166" t="s">
        <v>70</v>
      </c>
      <c r="O13" s="165">
        <v>2.1701388888888892E-2</v>
      </c>
    </row>
    <row r="14" spans="1:15" ht="13.15" x14ac:dyDescent="0.4">
      <c r="A14" s="126">
        <v>1</v>
      </c>
      <c r="B14" s="180" t="s">
        <v>77</v>
      </c>
      <c r="C14" s="113">
        <f t="shared" si="0"/>
        <v>1.6493055555555556E-2</v>
      </c>
      <c r="D14" s="114">
        <f t="shared" si="1"/>
        <v>90</v>
      </c>
      <c r="E14" s="115">
        <v>4</v>
      </c>
      <c r="F14" s="125"/>
      <c r="G14" s="117">
        <v>12</v>
      </c>
      <c r="H14" s="179" t="s">
        <v>100</v>
      </c>
      <c r="I14" s="28">
        <v>1.6770833333333332E-2</v>
      </c>
      <c r="J14" s="118">
        <v>89</v>
      </c>
      <c r="K14" s="119">
        <f t="shared" si="2"/>
        <v>5.4986338797814206E-3</v>
      </c>
      <c r="L14" s="120"/>
      <c r="M14" s="170">
        <v>12</v>
      </c>
      <c r="N14" s="171" t="s">
        <v>21</v>
      </c>
      <c r="O14" s="172">
        <v>2.3078703703703702E-2</v>
      </c>
    </row>
    <row r="15" spans="1:15" x14ac:dyDescent="0.35">
      <c r="A15" s="117">
        <v>2</v>
      </c>
      <c r="B15" s="179" t="s">
        <v>100</v>
      </c>
      <c r="C15" s="122">
        <f t="shared" si="0"/>
        <v>1.6770833333333332E-2</v>
      </c>
      <c r="D15" s="123">
        <f t="shared" si="1"/>
        <v>89</v>
      </c>
      <c r="E15" s="124">
        <v>4</v>
      </c>
      <c r="F15" s="125"/>
      <c r="G15" s="117">
        <v>13</v>
      </c>
      <c r="H15" s="179" t="s">
        <v>176</v>
      </c>
      <c r="I15" s="28">
        <v>1.7187499999999998E-2</v>
      </c>
      <c r="J15" s="118">
        <v>88</v>
      </c>
      <c r="K15" s="119">
        <f t="shared" si="2"/>
        <v>5.6352459016393436E-3</v>
      </c>
      <c r="L15" s="120"/>
    </row>
    <row r="16" spans="1:15" x14ac:dyDescent="0.35">
      <c r="A16" s="127">
        <v>3</v>
      </c>
      <c r="B16" s="3" t="s">
        <v>11</v>
      </c>
      <c r="C16" s="128">
        <f t="shared" si="0"/>
        <v>1.7303240740740741E-2</v>
      </c>
      <c r="D16" s="129">
        <f t="shared" si="1"/>
        <v>87</v>
      </c>
      <c r="E16" s="130">
        <v>4</v>
      </c>
      <c r="F16" s="116"/>
      <c r="G16" s="117">
        <v>14</v>
      </c>
      <c r="H16" s="2" t="s">
        <v>11</v>
      </c>
      <c r="I16" s="28">
        <v>1.7303240740740741E-2</v>
      </c>
      <c r="J16" s="118">
        <v>87</v>
      </c>
      <c r="K16" s="119">
        <f t="shared" si="2"/>
        <v>5.6731936854887673E-3</v>
      </c>
      <c r="L16" s="120"/>
    </row>
    <row r="17" spans="1:12" x14ac:dyDescent="0.35">
      <c r="A17" s="126">
        <v>1</v>
      </c>
      <c r="B17" s="260" t="s">
        <v>147</v>
      </c>
      <c r="C17" s="113">
        <f t="shared" si="0"/>
        <v>1.7928240740740741E-2</v>
      </c>
      <c r="D17" s="114">
        <f t="shared" si="1"/>
        <v>85</v>
      </c>
      <c r="E17" s="115">
        <v>5</v>
      </c>
      <c r="F17" s="125"/>
      <c r="G17" s="117">
        <v>15</v>
      </c>
      <c r="H17" s="1" t="s">
        <v>101</v>
      </c>
      <c r="I17" s="28">
        <v>1.7824074074074076E-2</v>
      </c>
      <c r="J17" s="118">
        <v>86</v>
      </c>
      <c r="K17" s="119">
        <f t="shared" si="2"/>
        <v>5.8439587128111727E-3</v>
      </c>
      <c r="L17" s="120"/>
    </row>
    <row r="18" spans="1:12" x14ac:dyDescent="0.35">
      <c r="A18" s="141">
        <v>2</v>
      </c>
      <c r="B18" s="2" t="s">
        <v>13</v>
      </c>
      <c r="C18" s="122">
        <f t="shared" si="0"/>
        <v>1.951388888888889E-2</v>
      </c>
      <c r="D18" s="123">
        <f t="shared" si="1"/>
        <v>80</v>
      </c>
      <c r="E18" s="124">
        <v>5</v>
      </c>
      <c r="F18" s="125"/>
      <c r="G18" s="117">
        <v>16</v>
      </c>
      <c r="H18" s="2" t="s">
        <v>147</v>
      </c>
      <c r="I18" s="28">
        <v>1.7928240740740741E-2</v>
      </c>
      <c r="J18" s="118">
        <v>85</v>
      </c>
      <c r="K18" s="119">
        <f t="shared" si="2"/>
        <v>5.8781117182756535E-3</v>
      </c>
      <c r="L18" s="120"/>
    </row>
    <row r="19" spans="1:12" x14ac:dyDescent="0.35">
      <c r="A19" s="117">
        <v>3</v>
      </c>
      <c r="B19" s="179" t="s">
        <v>90</v>
      </c>
      <c r="C19" s="122">
        <f t="shared" si="0"/>
        <v>1.8483796296296297E-2</v>
      </c>
      <c r="D19" s="123">
        <f t="shared" si="1"/>
        <v>83</v>
      </c>
      <c r="E19" s="124">
        <v>5</v>
      </c>
      <c r="F19" s="125"/>
      <c r="G19" s="117">
        <v>17</v>
      </c>
      <c r="H19" s="179" t="s">
        <v>153</v>
      </c>
      <c r="I19" s="28">
        <v>1.8078703703703704E-2</v>
      </c>
      <c r="J19" s="118">
        <v>84</v>
      </c>
      <c r="K19" s="119">
        <f t="shared" si="2"/>
        <v>5.9274438372799035E-3</v>
      </c>
      <c r="L19" s="120"/>
    </row>
    <row r="20" spans="1:12" x14ac:dyDescent="0.35">
      <c r="A20" s="117">
        <v>4</v>
      </c>
      <c r="B20" s="179" t="s">
        <v>12</v>
      </c>
      <c r="C20" s="122">
        <f t="shared" si="0"/>
        <v>1.8541666666666668E-2</v>
      </c>
      <c r="D20" s="123">
        <f t="shared" si="1"/>
        <v>82</v>
      </c>
      <c r="E20" s="131">
        <v>5</v>
      </c>
      <c r="F20" s="132"/>
      <c r="G20" s="117">
        <v>18</v>
      </c>
      <c r="H20" s="179" t="s">
        <v>90</v>
      </c>
      <c r="I20" s="28">
        <v>1.8483796296296297E-2</v>
      </c>
      <c r="J20" s="118">
        <v>83</v>
      </c>
      <c r="K20" s="119">
        <f t="shared" si="2"/>
        <v>6.0602610807528844E-3</v>
      </c>
      <c r="L20" s="120"/>
    </row>
    <row r="21" spans="1:12" x14ac:dyDescent="0.35">
      <c r="A21" s="117">
        <v>5</v>
      </c>
      <c r="B21" s="2" t="s">
        <v>85</v>
      </c>
      <c r="C21" s="122">
        <f t="shared" si="0"/>
        <v>1.9120370370370371E-2</v>
      </c>
      <c r="D21" s="123">
        <f t="shared" si="1"/>
        <v>81</v>
      </c>
      <c r="E21" s="131">
        <v>5</v>
      </c>
      <c r="F21" s="133"/>
      <c r="G21" s="117">
        <v>19</v>
      </c>
      <c r="H21" s="179" t="s">
        <v>12</v>
      </c>
      <c r="I21" s="28">
        <v>1.8541666666666668E-2</v>
      </c>
      <c r="J21" s="118">
        <v>82</v>
      </c>
      <c r="K21" s="119">
        <f t="shared" si="2"/>
        <v>6.0792349726775967E-3</v>
      </c>
      <c r="L21" s="120"/>
    </row>
    <row r="22" spans="1:12" ht="12.75" customHeight="1" x14ac:dyDescent="0.35">
      <c r="A22" s="127">
        <v>6</v>
      </c>
      <c r="B22" s="197" t="s">
        <v>83</v>
      </c>
      <c r="C22" s="128">
        <f t="shared" si="0"/>
        <v>1.9942129629629629E-2</v>
      </c>
      <c r="D22" s="129">
        <f t="shared" si="1"/>
        <v>79</v>
      </c>
      <c r="E22" s="136">
        <v>5</v>
      </c>
      <c r="F22" s="133"/>
      <c r="G22" s="117">
        <v>20</v>
      </c>
      <c r="H22" s="1" t="s">
        <v>85</v>
      </c>
      <c r="I22" s="28">
        <v>1.9120370370370371E-2</v>
      </c>
      <c r="J22" s="118">
        <v>81</v>
      </c>
      <c r="K22" s="119">
        <f t="shared" si="2"/>
        <v>6.2689738919247118E-3</v>
      </c>
      <c r="L22" s="120"/>
    </row>
    <row r="23" spans="1:12" x14ac:dyDescent="0.35">
      <c r="A23" s="126">
        <v>1</v>
      </c>
      <c r="B23" s="180" t="s">
        <v>176</v>
      </c>
      <c r="C23" s="113">
        <f t="shared" si="0"/>
        <v>1.7187499999999998E-2</v>
      </c>
      <c r="D23" s="114">
        <f t="shared" si="1"/>
        <v>88</v>
      </c>
      <c r="E23" s="134">
        <v>6</v>
      </c>
      <c r="F23" s="133"/>
      <c r="G23" s="117">
        <v>21</v>
      </c>
      <c r="H23" s="2" t="s">
        <v>13</v>
      </c>
      <c r="I23" s="28">
        <v>1.951388888888889E-2</v>
      </c>
      <c r="J23" s="118">
        <v>80</v>
      </c>
      <c r="K23" s="119">
        <f t="shared" si="2"/>
        <v>6.3979963570127514E-3</v>
      </c>
      <c r="L23" s="120"/>
    </row>
    <row r="24" spans="1:12" x14ac:dyDescent="0.35">
      <c r="A24" s="117">
        <v>2</v>
      </c>
      <c r="B24" s="22" t="s">
        <v>101</v>
      </c>
      <c r="C24" s="122">
        <f t="shared" si="0"/>
        <v>1.7824074074074076E-2</v>
      </c>
      <c r="D24" s="123">
        <f t="shared" si="1"/>
        <v>86</v>
      </c>
      <c r="E24" s="131">
        <v>6</v>
      </c>
      <c r="F24" s="133"/>
      <c r="G24" s="117">
        <v>22</v>
      </c>
      <c r="H24" s="1" t="s">
        <v>83</v>
      </c>
      <c r="I24" s="28">
        <v>1.9942129629629629E-2</v>
      </c>
      <c r="J24" s="118">
        <v>79</v>
      </c>
      <c r="K24" s="119">
        <f t="shared" si="2"/>
        <v>6.5384031572556164E-3</v>
      </c>
      <c r="L24" s="120"/>
    </row>
    <row r="25" spans="1:12" x14ac:dyDescent="0.35">
      <c r="A25" s="127">
        <v>3</v>
      </c>
      <c r="B25" s="189" t="s">
        <v>153</v>
      </c>
      <c r="C25" s="128">
        <f t="shared" si="0"/>
        <v>1.8078703703703704E-2</v>
      </c>
      <c r="D25" s="129">
        <f t="shared" si="1"/>
        <v>84</v>
      </c>
      <c r="E25" s="136">
        <v>6</v>
      </c>
      <c r="F25" s="133"/>
      <c r="G25" s="117">
        <v>23</v>
      </c>
      <c r="H25" s="2" t="s">
        <v>22</v>
      </c>
      <c r="I25" s="28">
        <v>2.0543981481481479E-2</v>
      </c>
      <c r="J25" s="118">
        <v>78</v>
      </c>
      <c r="K25" s="119">
        <f t="shared" si="2"/>
        <v>6.7357316332726166E-3</v>
      </c>
      <c r="L25" s="120"/>
    </row>
    <row r="26" spans="1:12" x14ac:dyDescent="0.35">
      <c r="A26" s="126">
        <v>1</v>
      </c>
      <c r="B26" s="4" t="s">
        <v>22</v>
      </c>
      <c r="C26" s="113">
        <f t="shared" si="0"/>
        <v>2.0543981481481479E-2</v>
      </c>
      <c r="D26" s="114">
        <f t="shared" si="1"/>
        <v>78</v>
      </c>
      <c r="E26" s="134">
        <v>7</v>
      </c>
      <c r="F26" s="133"/>
      <c r="G26" s="117">
        <v>24</v>
      </c>
      <c r="H26" s="2" t="s">
        <v>69</v>
      </c>
      <c r="I26" s="28">
        <v>2.0925925925925928E-2</v>
      </c>
      <c r="J26" s="118">
        <v>77</v>
      </c>
      <c r="K26" s="119">
        <f t="shared" si="2"/>
        <v>6.8609593199757141E-3</v>
      </c>
      <c r="L26" s="120"/>
    </row>
    <row r="27" spans="1:12" x14ac:dyDescent="0.35">
      <c r="A27" s="117">
        <v>2</v>
      </c>
      <c r="B27" s="2" t="s">
        <v>69</v>
      </c>
      <c r="C27" s="122">
        <f t="shared" si="0"/>
        <v>2.0925925925925928E-2</v>
      </c>
      <c r="D27" s="123">
        <f t="shared" si="1"/>
        <v>77</v>
      </c>
      <c r="E27" s="131">
        <v>7</v>
      </c>
      <c r="F27" s="133"/>
      <c r="G27" s="117">
        <v>25</v>
      </c>
      <c r="H27" s="179" t="s">
        <v>24</v>
      </c>
      <c r="I27" s="28">
        <v>2.1342592592592594E-2</v>
      </c>
      <c r="J27" s="118">
        <v>76</v>
      </c>
      <c r="K27" s="119">
        <f t="shared" si="2"/>
        <v>6.997571341833638E-3</v>
      </c>
      <c r="L27" s="120"/>
    </row>
    <row r="28" spans="1:12" x14ac:dyDescent="0.35">
      <c r="A28" s="121">
        <v>3</v>
      </c>
      <c r="B28" s="175" t="s">
        <v>24</v>
      </c>
      <c r="C28" s="122">
        <f t="shared" si="0"/>
        <v>2.1342592592592594E-2</v>
      </c>
      <c r="D28" s="123">
        <f t="shared" si="1"/>
        <v>76</v>
      </c>
      <c r="E28" s="131">
        <v>7</v>
      </c>
      <c r="F28" s="133"/>
      <c r="G28" s="117">
        <v>26</v>
      </c>
      <c r="H28" s="1" t="s">
        <v>70</v>
      </c>
      <c r="I28" s="28">
        <v>2.1701388888888892E-2</v>
      </c>
      <c r="J28" s="118">
        <v>75</v>
      </c>
      <c r="K28" s="119">
        <f t="shared" si="2"/>
        <v>7.1152094717668504E-3</v>
      </c>
      <c r="L28" s="120"/>
    </row>
    <row r="29" spans="1:12" x14ac:dyDescent="0.35">
      <c r="A29" s="127">
        <v>4</v>
      </c>
      <c r="B29" s="3" t="s">
        <v>70</v>
      </c>
      <c r="C29" s="128">
        <f t="shared" si="0"/>
        <v>2.1701388888888892E-2</v>
      </c>
      <c r="D29" s="129">
        <f t="shared" si="1"/>
        <v>75</v>
      </c>
      <c r="E29" s="136">
        <v>7</v>
      </c>
      <c r="F29" s="133"/>
      <c r="G29" s="117">
        <v>27</v>
      </c>
      <c r="H29" s="179" t="s">
        <v>21</v>
      </c>
      <c r="I29" s="28">
        <v>2.3078703703703702E-2</v>
      </c>
      <c r="J29" s="118">
        <v>74</v>
      </c>
      <c r="K29" s="119">
        <f t="shared" si="2"/>
        <v>7.566788099574985E-3</v>
      </c>
      <c r="L29" s="120"/>
    </row>
    <row r="30" spans="1:12" x14ac:dyDescent="0.35">
      <c r="A30" s="126">
        <v>1</v>
      </c>
      <c r="B30" s="235" t="s">
        <v>21</v>
      </c>
      <c r="C30" s="113">
        <f t="shared" si="0"/>
        <v>2.3078703703703702E-2</v>
      </c>
      <c r="D30" s="114">
        <f t="shared" si="1"/>
        <v>74</v>
      </c>
      <c r="E30" s="134">
        <v>8</v>
      </c>
      <c r="F30" s="133"/>
      <c r="G30" s="117">
        <v>28</v>
      </c>
      <c r="H30" s="1" t="s">
        <v>238</v>
      </c>
      <c r="I30" s="28">
        <v>2.3298611111111107E-2</v>
      </c>
      <c r="J30" s="118">
        <v>73</v>
      </c>
      <c r="K30" s="119">
        <f t="shared" si="2"/>
        <v>7.6388888888888878E-3</v>
      </c>
      <c r="L30" s="120"/>
    </row>
    <row r="31" spans="1:12" x14ac:dyDescent="0.35">
      <c r="A31" s="135">
        <v>2</v>
      </c>
      <c r="B31" s="197" t="s">
        <v>238</v>
      </c>
      <c r="C31" s="128">
        <f t="shared" si="0"/>
        <v>2.3298611111111107E-2</v>
      </c>
      <c r="D31" s="129">
        <f t="shared" si="1"/>
        <v>73</v>
      </c>
      <c r="E31" s="136">
        <v>8</v>
      </c>
      <c r="F31" s="132"/>
      <c r="G31" s="117">
        <v>29</v>
      </c>
      <c r="H31" s="197" t="s">
        <v>15</v>
      </c>
      <c r="I31" s="150">
        <v>2.3310185185185187E-2</v>
      </c>
      <c r="J31" s="155">
        <v>72</v>
      </c>
      <c r="K31" s="156">
        <f t="shared" si="2"/>
        <v>7.6426836672738325E-3</v>
      </c>
      <c r="L31" s="120"/>
    </row>
    <row r="32" spans="1:12" x14ac:dyDescent="0.35">
      <c r="F32" s="265"/>
      <c r="G32" s="140"/>
      <c r="L32" s="120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O99"/>
  <sheetViews>
    <sheetView showGridLines="0" showZeros="0" topLeftCell="A37" workbookViewId="0">
      <selection activeCell="Q95" sqref="Q95"/>
    </sheetView>
  </sheetViews>
  <sheetFormatPr defaultColWidth="9.1328125" defaultRowHeight="14.35" customHeight="1" x14ac:dyDescent="0.45"/>
  <cols>
    <col min="1" max="1" width="4.33203125" style="200" bestFit="1" customWidth="1"/>
    <col min="2" max="2" width="17.796875" style="202" customWidth="1"/>
    <col min="3" max="3" width="6.59765625" style="202" bestFit="1" customWidth="1"/>
    <col min="4" max="4" width="7.1328125" style="202" bestFit="1" customWidth="1"/>
    <col min="5" max="5" width="5.3984375" style="200" customWidth="1"/>
    <col min="6" max="6" width="5.796875" style="200" customWidth="1"/>
    <col min="7" max="7" width="5.3984375" style="200" customWidth="1"/>
    <col min="8" max="8" width="4.06640625" style="200" bestFit="1" customWidth="1"/>
    <col min="9" max="9" width="5.3984375" style="200" bestFit="1" customWidth="1"/>
    <col min="10" max="10" width="5.1328125" style="200" customWidth="1"/>
    <col min="11" max="11" width="7.6640625" style="204" customWidth="1"/>
    <col min="12" max="12" width="2.19921875" style="200" customWidth="1"/>
    <col min="13" max="13" width="5.19921875" style="202" bestFit="1" customWidth="1"/>
    <col min="14" max="14" width="9.1328125" style="205"/>
    <col min="15" max="16384" width="9.1328125" style="202"/>
  </cols>
  <sheetData>
    <row r="1" spans="1:15" ht="14.35" customHeight="1" thickBot="1" x14ac:dyDescent="0.5">
      <c r="B1" s="201" t="s">
        <v>4</v>
      </c>
      <c r="F1" s="203"/>
    </row>
    <row r="2" spans="1:15" s="208" customFormat="1" ht="14.35" customHeight="1" thickBot="1" x14ac:dyDescent="0.4">
      <c r="A2" s="206" t="s">
        <v>9</v>
      </c>
      <c r="B2" s="207" t="s">
        <v>8</v>
      </c>
      <c r="C2" s="207" t="s">
        <v>2</v>
      </c>
      <c r="D2" s="207" t="s">
        <v>3</v>
      </c>
      <c r="E2" s="207">
        <v>1</v>
      </c>
      <c r="F2" s="207">
        <v>2</v>
      </c>
      <c r="G2" s="207">
        <v>3</v>
      </c>
      <c r="H2" s="207">
        <v>4</v>
      </c>
      <c r="I2" s="207">
        <v>5</v>
      </c>
      <c r="J2" s="207">
        <v>6</v>
      </c>
      <c r="K2" s="207" t="s">
        <v>7</v>
      </c>
      <c r="L2" s="218"/>
      <c r="M2" s="207" t="s">
        <v>197</v>
      </c>
      <c r="N2" s="209"/>
    </row>
    <row r="3" spans="1:15" ht="14.35" customHeight="1" x14ac:dyDescent="0.45">
      <c r="A3" s="210">
        <v>1</v>
      </c>
      <c r="B3" s="224" t="s">
        <v>61</v>
      </c>
      <c r="C3" s="211">
        <f t="shared" ref="C3:C34" si="0">COUNTIF(E3:J3,"&gt;0")</f>
        <v>5</v>
      </c>
      <c r="D3" s="211" cm="1">
        <f t="array" ref="D3">SUM(LARGE(E3:J3,{1,2,3,4}))</f>
        <v>400</v>
      </c>
      <c r="E3" s="211">
        <f>IF(ISERROR(VLOOKUP(B3,'Race 1'!$H$3:$J$77,3,FALSE)),0,VLOOKUP(B3,'Race 1'!$H$3:$J$77,3,FALSE))</f>
        <v>100</v>
      </c>
      <c r="F3" s="211">
        <f>IF(ISERROR(VLOOKUP(B3,'Race 2'!$H$3:$J$77,3,FALSE)),0,VLOOKUP(B3,'Race 2'!$H$3:$J$77,3,FALSE))</f>
        <v>100</v>
      </c>
      <c r="G3" s="211">
        <f>IF(ISERROR(VLOOKUP(B3,'Race 3'!$H$3:$L$69,3,FALSE)),0,VLOOKUP(B3,'Race 3'!$H$3:$L$69,3,FALSE))</f>
        <v>100</v>
      </c>
      <c r="H3" s="211">
        <f>IF(ISERROR(VLOOKUP(B3,'Race 4'!$H$3:$J$53,3,FALSE)),0,VLOOKUP(B3,'Race 4'!$H$3:$J$53,3,FALSE))</f>
        <v>100</v>
      </c>
      <c r="I3" s="211">
        <f>IF(ISERROR(VLOOKUP(B3,'Race 5'!$H$3:$J$95,3,FALSE)),0,VLOOKUP(B3,'Race 5'!$H$3:$J$95,3,FALSE))</f>
        <v>99</v>
      </c>
      <c r="J3" s="211">
        <f>IF(ISERROR(VLOOKUP(B3,'Race 6'!$H$3:$J$66,3,FALSE)),0,VLOOKUP(B3,'Race 6'!$H$3:$J$66,3,FALSE))</f>
        <v>0</v>
      </c>
      <c r="K3" s="212">
        <v>1</v>
      </c>
      <c r="M3" s="213">
        <f t="shared" ref="M3:M34" si="1">D3/C3</f>
        <v>80</v>
      </c>
      <c r="O3" s="202">
        <v>0</v>
      </c>
    </row>
    <row r="4" spans="1:15" ht="14.35" customHeight="1" x14ac:dyDescent="0.45">
      <c r="A4" s="214">
        <v>2</v>
      </c>
      <c r="B4" s="225" t="s">
        <v>38</v>
      </c>
      <c r="C4" s="215">
        <f t="shared" si="0"/>
        <v>5</v>
      </c>
      <c r="D4" s="215" cm="1">
        <f t="array" ref="D4">SUM(LARGE(E4:J4,{1,2,3,4}))</f>
        <v>396</v>
      </c>
      <c r="E4" s="215">
        <f>IF(ISERROR(VLOOKUP(B4,'Race 1'!$H$3:$J$77,3,FALSE)),0,VLOOKUP(B4,'Race 1'!$H$3:$J$77,3,FALSE))</f>
        <v>95</v>
      </c>
      <c r="F4" s="215">
        <f>IF(ISERROR(VLOOKUP(B4,'Race 2'!$H$3:$J$77,3,FALSE)),0,VLOOKUP(B4,'Race 2'!$H$3:$J$77,3,FALSE))</f>
        <v>98</v>
      </c>
      <c r="G4" s="215">
        <f>IF(ISERROR(VLOOKUP(B4,'Race 3'!$H$3:$L$69,3,FALSE)),0,VLOOKUP(B4,'Race 3'!$H$3:$L$69,3,FALSE))</f>
        <v>99</v>
      </c>
      <c r="H4" s="215">
        <f>IF(ISERROR(VLOOKUP(B4,'Race 4'!$H$3:$J$53,3,FALSE)),0,VLOOKUP(B4,'Race 4'!$H$3:$J$53,3,FALSE))</f>
        <v>99</v>
      </c>
      <c r="I4" s="215">
        <f>IF(ISERROR(VLOOKUP(B4,'Race 5'!$H$3:$J$95,3,FALSE)),0,VLOOKUP(B4,'Race 5'!$H$3:$J$95,3,FALSE))</f>
        <v>0</v>
      </c>
      <c r="J4" s="215">
        <f>IF(ISERROR(VLOOKUP(B4,'Race 6'!$H$3:$J$66,3,FALSE)),0,VLOOKUP(B4,'Race 6'!$H$3:$J$66,3,FALSE))</f>
        <v>100</v>
      </c>
      <c r="K4" s="216">
        <v>1</v>
      </c>
      <c r="M4" s="213">
        <f t="shared" si="1"/>
        <v>79.2</v>
      </c>
      <c r="O4" s="202">
        <v>0</v>
      </c>
    </row>
    <row r="5" spans="1:15" ht="14.35" customHeight="1" x14ac:dyDescent="0.45">
      <c r="A5" s="266">
        <v>3</v>
      </c>
      <c r="B5" s="267" t="s">
        <v>123</v>
      </c>
      <c r="C5" s="268">
        <f t="shared" si="0"/>
        <v>5</v>
      </c>
      <c r="D5" s="268" cm="1">
        <f t="array" ref="D5">SUM(LARGE(E5:J5,{1,2,3,4}))</f>
        <v>387</v>
      </c>
      <c r="E5" s="268">
        <f>IF(ISERROR(VLOOKUP(B5,'Race 1'!$H$3:$J$77,3,FALSE)),0,VLOOKUP(B5,'Race 1'!$H$3:$J$77,3,FALSE))</f>
        <v>96</v>
      </c>
      <c r="F5" s="268">
        <f>IF(ISERROR(VLOOKUP(B5,'Race 2'!$H$3:$J$77,3,FALSE)),0,VLOOKUP(B5,'Race 2'!$H$3:$J$77,3,FALSE))</f>
        <v>96</v>
      </c>
      <c r="G5" s="268">
        <f>IF(ISERROR(VLOOKUP(B5,'Race 3'!$H$3:$L$69,3,FALSE)),0,VLOOKUP(B5,'Race 3'!$H$3:$L$69,3,FALSE))</f>
        <v>97</v>
      </c>
      <c r="H5" s="268">
        <f>IF(ISERROR(VLOOKUP(B5,'Race 4'!$H$3:$J$53,3,FALSE)),0,VLOOKUP(B5,'Race 4'!$H$3:$J$53,3,FALSE))</f>
        <v>0</v>
      </c>
      <c r="I5" s="268">
        <f>IF(ISERROR(VLOOKUP(B5,'Race 5'!$H$3:$J$95,3,FALSE)),0,VLOOKUP(B5,'Race 5'!$H$3:$J$95,3,FALSE))</f>
        <v>95</v>
      </c>
      <c r="J5" s="268">
        <f>IF(ISERROR(VLOOKUP(B5,'Race 6'!$H$3:$J$66,3,FALSE)),0,VLOOKUP(B5,'Race 6'!$H$3:$J$66,3,FALSE))</f>
        <v>98</v>
      </c>
      <c r="K5" s="269">
        <v>1</v>
      </c>
      <c r="M5" s="213">
        <f t="shared" si="1"/>
        <v>77.400000000000006</v>
      </c>
      <c r="O5" s="202">
        <v>0</v>
      </c>
    </row>
    <row r="6" spans="1:15" ht="14.35" customHeight="1" x14ac:dyDescent="0.45">
      <c r="A6" s="214">
        <v>4</v>
      </c>
      <c r="B6" s="225" t="s">
        <v>114</v>
      </c>
      <c r="C6" s="215">
        <f t="shared" si="0"/>
        <v>5</v>
      </c>
      <c r="D6" s="215" cm="1">
        <f t="array" ref="D6">SUM(LARGE(E6:J6,{1,2,3,4}))</f>
        <v>381</v>
      </c>
      <c r="E6" s="215">
        <f>IF(ISERROR(VLOOKUP(B6,'Race 1'!$H$3:$J$77,3,FALSE)),0,VLOOKUP(B6,'Race 1'!$H$3:$J$77,3,FALSE))</f>
        <v>94</v>
      </c>
      <c r="F6" s="215">
        <f>IF(ISERROR(VLOOKUP(B6,'Race 2'!$H$3:$J$77,3,FALSE)),0,VLOOKUP(B6,'Race 2'!$H$3:$J$77,3,FALSE))</f>
        <v>90</v>
      </c>
      <c r="G6" s="215">
        <f>IF(ISERROR(VLOOKUP(B6,'Race 3'!$H$3:$L$69,3,FALSE)),0,VLOOKUP(B6,'Race 3'!$H$3:$L$69,3,FALSE))</f>
        <v>95</v>
      </c>
      <c r="H6" s="215">
        <f>IF(ISERROR(VLOOKUP(B6,'Race 4'!$H$3:$J$53,3,FALSE)),0,VLOOKUP(B6,'Race 4'!$H$3:$J$53,3,FALSE))</f>
        <v>95</v>
      </c>
      <c r="I6" s="215">
        <f>IF(ISERROR(VLOOKUP(B6,'Race 5'!$H$3:$J$95,3,FALSE)),0,VLOOKUP(B6,'Race 5'!$H$3:$J$95,3,FALSE))</f>
        <v>97</v>
      </c>
      <c r="J6" s="215">
        <f>IF(ISERROR(VLOOKUP(B6,'Race 6'!$H$3:$J$66,3,FALSE)),0,VLOOKUP(B6,'Race 6'!$H$3:$J$66,3,FALSE))</f>
        <v>0</v>
      </c>
      <c r="K6" s="216">
        <v>1</v>
      </c>
      <c r="M6" s="213">
        <f t="shared" si="1"/>
        <v>76.2</v>
      </c>
      <c r="O6" s="202">
        <v>0</v>
      </c>
    </row>
    <row r="7" spans="1:15" ht="14.35" customHeight="1" x14ac:dyDescent="0.45">
      <c r="A7" s="214">
        <v>5</v>
      </c>
      <c r="B7" s="225" t="s">
        <v>139</v>
      </c>
      <c r="C7" s="215">
        <f t="shared" si="0"/>
        <v>3</v>
      </c>
      <c r="D7" s="215" cm="1">
        <f t="array" ref="D7">SUM(LARGE(E7:J7,{1,2,3,4}))</f>
        <v>295</v>
      </c>
      <c r="E7" s="215">
        <f>IF(ISERROR(VLOOKUP(B7,'Race 1'!$H$3:$J$77,3,FALSE)),0,VLOOKUP(B7,'Race 1'!$H$3:$J$77,3,FALSE))</f>
        <v>98</v>
      </c>
      <c r="F7" s="215">
        <f>IF(ISERROR(VLOOKUP(B7,'Race 2'!$H$3:$J$77,3,FALSE)),0,VLOOKUP(B7,'Race 2'!$H$3:$J$77,3,FALSE))</f>
        <v>97</v>
      </c>
      <c r="G7" s="215">
        <f>IF(ISERROR(VLOOKUP(B7,'Race 3'!$H$3:$L$69,3,FALSE)),0,VLOOKUP(B7,'Race 3'!$H$3:$L$69,3,FALSE))</f>
        <v>0</v>
      </c>
      <c r="H7" s="215">
        <f>IF(ISERROR(VLOOKUP(B7,'Race 4'!$H$3:$J$53,3,FALSE)),0,VLOOKUP(B7,'Race 4'!$H$3:$J$53,3,FALSE))</f>
        <v>0</v>
      </c>
      <c r="I7" s="215">
        <f>IF(ISERROR(VLOOKUP(B7,'Race 5'!$H$3:$J$95,3,FALSE)),0,VLOOKUP(B7,'Race 5'!$H$3:$J$95,3,FALSE))</f>
        <v>100</v>
      </c>
      <c r="J7" s="215">
        <f>IF(ISERROR(VLOOKUP(B7,'Race 6'!$H$3:$J$66,3,FALSE)),0,VLOOKUP(B7,'Race 6'!$H$3:$J$66,3,FALSE))</f>
        <v>0</v>
      </c>
      <c r="K7" s="216">
        <v>1</v>
      </c>
      <c r="M7" s="213">
        <f t="shared" si="1"/>
        <v>98.333333333333329</v>
      </c>
      <c r="O7" s="202">
        <v>0</v>
      </c>
    </row>
    <row r="8" spans="1:15" ht="14.35" customHeight="1" x14ac:dyDescent="0.45">
      <c r="A8" s="214">
        <v>6</v>
      </c>
      <c r="B8" s="225" t="s">
        <v>170</v>
      </c>
      <c r="C8" s="215">
        <f t="shared" si="0"/>
        <v>3</v>
      </c>
      <c r="D8" s="215" cm="1">
        <f t="array" ref="D8">SUM(LARGE(E8:J8,{1,2,3,4}))</f>
        <v>294</v>
      </c>
      <c r="E8" s="215">
        <f>IF(ISERROR(VLOOKUP(B8,'Race 1'!$H$3:$J$77,3,FALSE)),0,VLOOKUP(B8,'Race 1'!$H$3:$J$77,3,FALSE))</f>
        <v>97</v>
      </c>
      <c r="F8" s="215">
        <f>IF(ISERROR(VLOOKUP(B8,'Race 2'!$H$3:$J$77,3,FALSE)),0,VLOOKUP(B8,'Race 2'!$H$3:$J$77,3,FALSE))</f>
        <v>99</v>
      </c>
      <c r="G8" s="215">
        <f>IF(ISERROR(VLOOKUP(B8,'Race 3'!$H$3:$L$69,3,FALSE)),0,VLOOKUP(B8,'Race 3'!$H$3:$L$69,3,FALSE))</f>
        <v>0</v>
      </c>
      <c r="H8" s="215">
        <f>IF(ISERROR(VLOOKUP(B8,'Race 4'!$H$3:$J$53,3,FALSE)),0,VLOOKUP(B8,'Race 4'!$H$3:$J$53,3,FALSE))</f>
        <v>98</v>
      </c>
      <c r="I8" s="215">
        <f>IF(ISERROR(VLOOKUP(B8,'Race 5'!$H$3:$J$95,3,FALSE)),0,VLOOKUP(B8,'Race 5'!$H$3:$J$95,3,FALSE))</f>
        <v>0</v>
      </c>
      <c r="J8" s="215">
        <f>IF(ISERROR(VLOOKUP(B8,'Race 6'!$H$3:$J$66,3,FALSE)),0,VLOOKUP(B8,'Race 6'!$H$3:$J$66,3,FALSE))</f>
        <v>0</v>
      </c>
      <c r="K8" s="216">
        <v>1</v>
      </c>
      <c r="M8" s="213">
        <f t="shared" si="1"/>
        <v>98</v>
      </c>
      <c r="O8" s="202">
        <v>0</v>
      </c>
    </row>
    <row r="9" spans="1:15" ht="14.35" customHeight="1" x14ac:dyDescent="0.45">
      <c r="A9" s="214">
        <v>7</v>
      </c>
      <c r="B9" s="226" t="s">
        <v>187</v>
      </c>
      <c r="C9" s="215">
        <f t="shared" si="0"/>
        <v>3</v>
      </c>
      <c r="D9" s="215" cm="1">
        <f t="array" ref="D9">SUM(LARGE(E9:J9,{1,2,3,4}))</f>
        <v>292</v>
      </c>
      <c r="E9" s="215">
        <f>IF(ISERROR(VLOOKUP(B9,'Race 1'!$H$3:$J$77,3,FALSE)),0,VLOOKUP(B9,'Race 1'!$H$3:$J$77,3,FALSE))</f>
        <v>0</v>
      </c>
      <c r="F9" s="215">
        <f>IF(ISERROR(VLOOKUP(B9,'Race 2'!$H$3:$J$77,3,FALSE)),0,VLOOKUP(B9,'Race 2'!$H$3:$J$77,3,FALSE))</f>
        <v>0</v>
      </c>
      <c r="G9" s="215">
        <f>IF(ISERROR(VLOOKUP(B9,'Race 3'!$H$3:$L$69,3,FALSE)),0,VLOOKUP(B9,'Race 3'!$H$3:$L$69,3,FALSE))</f>
        <v>98</v>
      </c>
      <c r="H9" s="215">
        <f>IF(ISERROR(VLOOKUP(B9,'Race 4'!$H$3:$J$53,3,FALSE)),0,VLOOKUP(B9,'Race 4'!$H$3:$J$53,3,FALSE))</f>
        <v>96</v>
      </c>
      <c r="I9" s="215">
        <f>IF(ISERROR(VLOOKUP(B9,'Race 5'!$H$3:$J$95,3,FALSE)),0,VLOOKUP(B9,'Race 5'!$H$3:$J$95,3,FALSE))</f>
        <v>98</v>
      </c>
      <c r="J9" s="215">
        <f>IF(ISERROR(VLOOKUP(B9,'Race 6'!$H$3:$J$66,3,FALSE)),0,VLOOKUP(B9,'Race 6'!$H$3:$J$66,3,FALSE))</f>
        <v>0</v>
      </c>
      <c r="K9" s="216">
        <v>1</v>
      </c>
      <c r="M9" s="213">
        <f t="shared" si="1"/>
        <v>97.333333333333329</v>
      </c>
      <c r="O9" s="202">
        <v>0</v>
      </c>
    </row>
    <row r="10" spans="1:15" ht="14.35" customHeight="1" x14ac:dyDescent="0.45">
      <c r="A10" s="214">
        <v>8</v>
      </c>
      <c r="B10" s="225" t="s">
        <v>232</v>
      </c>
      <c r="C10" s="215">
        <f t="shared" si="0"/>
        <v>2</v>
      </c>
      <c r="D10" s="215" cm="1">
        <f t="array" ref="D10">SUM(LARGE(E10:J10,{1,2,3,4}))</f>
        <v>195</v>
      </c>
      <c r="E10" s="215">
        <f>IF(ISERROR(VLOOKUP(B10,'Race 1'!$H$3:$J$77,3,FALSE)),0,VLOOKUP(B10,'Race 1'!$H$3:$J$77,3,FALSE))</f>
        <v>0</v>
      </c>
      <c r="F10" s="215">
        <f>IF(ISERROR(VLOOKUP(B10,'Race 2'!$H$3:$J$77,3,FALSE)),0,VLOOKUP(B10,'Race 2'!$H$3:$J$77,3,FALSE))</f>
        <v>0</v>
      </c>
      <c r="G10" s="215">
        <f>IF(ISERROR(VLOOKUP(B10,'Race 3'!$H$3:$L$69,3,FALSE)),0,VLOOKUP(B10,'Race 3'!$H$3:$L$69,3,FALSE))</f>
        <v>0</v>
      </c>
      <c r="H10" s="215">
        <f>IF(ISERROR(VLOOKUP(B10,'Race 4'!$H$3:$J$53,3,FALSE)),0,VLOOKUP(B10,'Race 4'!$H$3:$J$53,3,FALSE))</f>
        <v>0</v>
      </c>
      <c r="I10" s="215">
        <f>IF(ISERROR(VLOOKUP(B10,'Race 5'!$H$3:$J$95,3,FALSE)),0,VLOOKUP(B10,'Race 5'!$H$3:$J$95,3,FALSE))</f>
        <v>96</v>
      </c>
      <c r="J10" s="215">
        <f>IF(ISERROR(VLOOKUP(B10,'Race 6'!$H$3:$J$66,3,FALSE)),0,VLOOKUP(B10,'Race 6'!$H$3:$J$66,3,FALSE))</f>
        <v>99</v>
      </c>
      <c r="K10" s="216">
        <v>1</v>
      </c>
      <c r="M10" s="213">
        <f t="shared" si="1"/>
        <v>97.5</v>
      </c>
      <c r="O10" s="202">
        <v>0</v>
      </c>
    </row>
    <row r="11" spans="1:15" ht="14.35" customHeight="1" x14ac:dyDescent="0.45">
      <c r="A11" s="214">
        <v>9</v>
      </c>
      <c r="B11" s="225" t="s">
        <v>55</v>
      </c>
      <c r="C11" s="215">
        <f t="shared" si="0"/>
        <v>2</v>
      </c>
      <c r="D11" s="215" cm="1">
        <f t="array" ref="D11">SUM(LARGE(E11:J11,{1,2,3,4}))</f>
        <v>192</v>
      </c>
      <c r="E11" s="215">
        <f>IF(ISERROR(VLOOKUP(B11,'Race 1'!$H$3:$J$77,3,FALSE)),0,VLOOKUP(B11,'Race 1'!$H$3:$J$77,3,FALSE))</f>
        <v>0</v>
      </c>
      <c r="F11" s="215">
        <f>IF(ISERROR(VLOOKUP(B11,'Race 2'!$H$3:$J$77,3,FALSE)),0,VLOOKUP(B11,'Race 2'!$H$3:$J$77,3,FALSE))</f>
        <v>95</v>
      </c>
      <c r="G11" s="215">
        <f>IF(ISERROR(VLOOKUP(B11,'Race 3'!$H$3:$L$69,3,FALSE)),0,VLOOKUP(B11,'Race 3'!$H$3:$L$69,3,FALSE))</f>
        <v>0</v>
      </c>
      <c r="H11" s="215">
        <f>IF(ISERROR(VLOOKUP(B11,'Race 4'!$H$3:$J$53,3,FALSE)),0,VLOOKUP(B11,'Race 4'!$H$3:$J$53,3,FALSE))</f>
        <v>97</v>
      </c>
      <c r="I11" s="215">
        <f>IF(ISERROR(VLOOKUP(B11,'Race 5'!$H$3:$J$95,3,FALSE)),0,VLOOKUP(B11,'Race 5'!$H$3:$J$95,3,FALSE))</f>
        <v>0</v>
      </c>
      <c r="J11" s="215">
        <f>IF(ISERROR(VLOOKUP(B11,'Race 6'!$H$3:$J$66,3,FALSE)),0,VLOOKUP(B11,'Race 6'!$H$3:$J$66,3,FALSE))</f>
        <v>0</v>
      </c>
      <c r="K11" s="216">
        <v>1</v>
      </c>
      <c r="M11" s="213">
        <f t="shared" si="1"/>
        <v>96</v>
      </c>
      <c r="O11" s="202">
        <v>0</v>
      </c>
    </row>
    <row r="12" spans="1:15" ht="14.35" customHeight="1" x14ac:dyDescent="0.45">
      <c r="A12" s="214">
        <v>10</v>
      </c>
      <c r="B12" s="225" t="s">
        <v>172</v>
      </c>
      <c r="C12" s="215">
        <f t="shared" si="0"/>
        <v>2</v>
      </c>
      <c r="D12" s="215" cm="1">
        <f t="array" ref="D12">SUM(LARGE(E12:J12,{1,2,3,4}))</f>
        <v>191</v>
      </c>
      <c r="E12" s="215">
        <f>IF(ISERROR(VLOOKUP(B12,'Race 1'!$H$3:$J$77,3,FALSE)),0,VLOOKUP(B12,'Race 1'!$H$3:$J$77,3,FALSE))</f>
        <v>99</v>
      </c>
      <c r="F12" s="215">
        <f>IF(ISERROR(VLOOKUP(B12,'Race 2'!$H$3:$J$77,3,FALSE)),0,VLOOKUP(B12,'Race 2'!$H$3:$J$77,3,FALSE))</f>
        <v>92</v>
      </c>
      <c r="G12" s="215">
        <f>IF(ISERROR(VLOOKUP(B12,'Race 3'!$H$3:$L$69,3,FALSE)),0,VLOOKUP(B12,'Race 3'!$H$3:$L$69,3,FALSE))</f>
        <v>0</v>
      </c>
      <c r="H12" s="215">
        <f>IF(ISERROR(VLOOKUP(B12,'Race 4'!$H$3:$J$53,3,FALSE)),0,VLOOKUP(B12,'Race 4'!$H$3:$J$53,3,FALSE))</f>
        <v>0</v>
      </c>
      <c r="I12" s="215">
        <f>IF(ISERROR(VLOOKUP(B12,'Race 5'!$H$3:$J$95,3,FALSE)),0,VLOOKUP(B12,'Race 5'!$H$3:$J$95,3,FALSE))</f>
        <v>0</v>
      </c>
      <c r="J12" s="215">
        <f>IF(ISERROR(VLOOKUP(B12,'Race 6'!$H$3:$J$66,3,FALSE)),0,VLOOKUP(B12,'Race 6'!$H$3:$J$66,3,FALSE))</f>
        <v>0</v>
      </c>
      <c r="K12" s="216">
        <v>1</v>
      </c>
      <c r="M12" s="213">
        <f t="shared" si="1"/>
        <v>95.5</v>
      </c>
      <c r="O12" s="202">
        <v>0</v>
      </c>
    </row>
    <row r="13" spans="1:15" ht="14.35" customHeight="1" x14ac:dyDescent="0.45">
      <c r="A13" s="214">
        <v>11</v>
      </c>
      <c r="B13" s="225" t="s">
        <v>87</v>
      </c>
      <c r="C13" s="215">
        <f t="shared" si="0"/>
        <v>2</v>
      </c>
      <c r="D13" s="215" cm="1">
        <f t="array" ref="D13">SUM(LARGE(E13:J13,{1,2,3,4}))</f>
        <v>187</v>
      </c>
      <c r="E13" s="215">
        <f>IF(ISERROR(VLOOKUP(B13,'Race 1'!$H$3:$J$77,3,FALSE)),0,VLOOKUP(B13,'Race 1'!$H$3:$J$77,3,FALSE))</f>
        <v>0</v>
      </c>
      <c r="F13" s="215">
        <f>IF(ISERROR(VLOOKUP(B13,'Race 2'!$H$3:$J$77,3,FALSE)),0,VLOOKUP(B13,'Race 2'!$H$3:$J$77,3,FALSE))</f>
        <v>91</v>
      </c>
      <c r="G13" s="215">
        <f>IF(ISERROR(VLOOKUP(B13,'Race 3'!$H$3:$L$69,3,FALSE)),0,VLOOKUP(B13,'Race 3'!$H$3:$L$69,3,FALSE))</f>
        <v>96</v>
      </c>
      <c r="H13" s="215">
        <f>IF(ISERROR(VLOOKUP(B13,'Race 4'!$H$3:$J$53,3,FALSE)),0,VLOOKUP(B13,'Race 4'!$H$3:$J$53,3,FALSE))</f>
        <v>0</v>
      </c>
      <c r="I13" s="215">
        <f>IF(ISERROR(VLOOKUP(B13,'Race 5'!$H$3:$J$95,3,FALSE)),0,VLOOKUP(B13,'Race 5'!$H$3:$J$95,3,FALSE))</f>
        <v>0</v>
      </c>
      <c r="J13" s="215">
        <f>IF(ISERROR(VLOOKUP(B13,'Race 6'!$H$3:$J$66,3,FALSE)),0,VLOOKUP(B13,'Race 6'!$H$3:$J$66,3,FALSE))</f>
        <v>0</v>
      </c>
      <c r="K13" s="216">
        <v>1</v>
      </c>
      <c r="M13" s="213">
        <f t="shared" si="1"/>
        <v>93.5</v>
      </c>
      <c r="O13" s="202">
        <v>0</v>
      </c>
    </row>
    <row r="14" spans="1:15" ht="14.35" customHeight="1" thickBot="1" x14ac:dyDescent="0.5">
      <c r="A14" s="214">
        <v>12</v>
      </c>
      <c r="B14" s="225" t="s">
        <v>188</v>
      </c>
      <c r="C14" s="215">
        <f t="shared" si="0"/>
        <v>1</v>
      </c>
      <c r="D14" s="215" cm="1">
        <f t="array" ref="D14">SUM(LARGE(E14:J14,{1,2,3,4}))</f>
        <v>94</v>
      </c>
      <c r="E14" s="215">
        <f>IF(ISERROR(VLOOKUP(B14,'Race 1'!$H$3:$J$77,3,FALSE)),0,VLOOKUP(B14,'Race 1'!$H$3:$J$77,3,FALSE))</f>
        <v>0</v>
      </c>
      <c r="F14" s="215">
        <f>IF(ISERROR(VLOOKUP(B14,'Race 2'!$H$3:$J$99,3,FALSE)),0,VLOOKUP(B14,'Race 2'!$H$3:$J$99,3,FALSE))</f>
        <v>0</v>
      </c>
      <c r="G14" s="215">
        <f>IF(ISERROR(VLOOKUP(B14,'Race 3'!$H$3:$L$69,3,FALSE)),0,VLOOKUP(B14,'Race 3'!$H$3:$L$69,3,FALSE))</f>
        <v>94</v>
      </c>
      <c r="H14" s="215">
        <f>IF(ISERROR(VLOOKUP(B14,'Race 4'!$H$3:$J$53,3,FALSE)),0,VLOOKUP(B14,'Race 4'!$H$3:$J$53,3,FALSE))</f>
        <v>0</v>
      </c>
      <c r="I14" s="215">
        <f>IF(ISERROR(VLOOKUP(B14,'Race 5'!$H$3:$J$95,3,FALSE)),0,VLOOKUP(B14,'Race 5'!$H$3:$J$95,3,FALSE))</f>
        <v>0</v>
      </c>
      <c r="J14" s="215">
        <f>IF(ISERROR(VLOOKUP(B14,'Race 6'!$H$3:$J$66,3,FALSE)),0,VLOOKUP(B14,'Race 6'!$H$3:$J$66,3,FALSE))</f>
        <v>0</v>
      </c>
      <c r="K14" s="216">
        <v>1</v>
      </c>
      <c r="M14" s="213">
        <f t="shared" si="1"/>
        <v>94</v>
      </c>
      <c r="O14" s="202">
        <v>0</v>
      </c>
    </row>
    <row r="15" spans="1:15" ht="14.35" customHeight="1" x14ac:dyDescent="0.45">
      <c r="A15" s="210">
        <v>1</v>
      </c>
      <c r="B15" s="224" t="s">
        <v>81</v>
      </c>
      <c r="C15" s="211">
        <f t="shared" si="0"/>
        <v>5</v>
      </c>
      <c r="D15" s="211" cm="1">
        <f t="array" ref="D15">SUM(LARGE(E15:J15,{1,2,3,4}))</f>
        <v>375</v>
      </c>
      <c r="E15" s="211">
        <f>IF(ISERROR(VLOOKUP(B15,'Race 1'!$H$3:$J$77,3,FALSE)),0,VLOOKUP(B15,'Race 1'!$H$3:$J$77,3,FALSE))</f>
        <v>93</v>
      </c>
      <c r="F15" s="211">
        <f>IF(ISERROR(VLOOKUP(B15,'Race 2'!$H$3:$J$77,3,FALSE)),0,VLOOKUP(B15,'Race 2'!$H$3:$J$77,3,FALSE))</f>
        <v>93</v>
      </c>
      <c r="G15" s="211">
        <f>IF(ISERROR(VLOOKUP(B15,'Race 3'!$H$3:$L$69,3,FALSE)),0,VLOOKUP(B15,'Race 3'!$H$3:$L$69,3,FALSE))</f>
        <v>93</v>
      </c>
      <c r="H15" s="211">
        <f>IF(ISERROR(VLOOKUP(B15,'Race 4'!$H$3:$J$53,3,FALSE)),0,VLOOKUP(B15,'Race 4'!$H$3:$J$53,3,FALSE))</f>
        <v>0</v>
      </c>
      <c r="I15" s="211">
        <f>IF(ISERROR(VLOOKUP(B15,'Race 5'!$H$3:$J$95,3,FALSE)),0,VLOOKUP(B15,'Race 5'!$H$3:$J$95,3,FALSE))</f>
        <v>93</v>
      </c>
      <c r="J15" s="211">
        <f>IF(ISERROR(VLOOKUP(B15,'Race 6'!$H$3:$J$66,3,FALSE)),0,VLOOKUP(B15,'Race 6'!$H$3:$J$66,3,FALSE))</f>
        <v>96</v>
      </c>
      <c r="K15" s="212">
        <v>2</v>
      </c>
      <c r="M15" s="219">
        <f t="shared" si="1"/>
        <v>75</v>
      </c>
      <c r="O15" s="202">
        <v>0</v>
      </c>
    </row>
    <row r="16" spans="1:15" ht="14.35" customHeight="1" x14ac:dyDescent="0.45">
      <c r="A16" s="214">
        <v>2</v>
      </c>
      <c r="B16" s="225" t="s">
        <v>56</v>
      </c>
      <c r="C16" s="215">
        <f t="shared" si="0"/>
        <v>4</v>
      </c>
      <c r="D16" s="215" cm="1">
        <f t="array" ref="D16">SUM(LARGE(E16:J16,{1,2,3,4}))</f>
        <v>368</v>
      </c>
      <c r="E16" s="215">
        <f>IF(ISERROR(VLOOKUP(B16,'Race 1'!$H$3:$J$77,3,FALSE)),0,VLOOKUP(B16,'Race 1'!$H$3:$J$77,3,FALSE))</f>
        <v>88</v>
      </c>
      <c r="F16" s="215">
        <f>IF(ISERROR(VLOOKUP(B16,'Race 2'!$H$3:$J$77,3,FALSE)),0,VLOOKUP(B16,'Race 2'!$H$3:$J$77,3,FALSE))</f>
        <v>0</v>
      </c>
      <c r="G16" s="215">
        <f>IF(ISERROR(VLOOKUP(B16,'Race 3'!$H$3:$L$69,3,FALSE)),0,VLOOKUP(B16,'Race 3'!$H$3:$L$69,3,FALSE))</f>
        <v>0</v>
      </c>
      <c r="H16" s="215">
        <f>IF(ISERROR(VLOOKUP(B16,'Race 4'!$H$3:$J$53,3,FALSE)),0,VLOOKUP(B16,'Race 4'!$H$3:$J$53,3,FALSE))</f>
        <v>94</v>
      </c>
      <c r="I16" s="215">
        <f>IF(ISERROR(VLOOKUP(B16,'Race 5'!$H$3:$J$95,3,FALSE)),0,VLOOKUP(B16,'Race 5'!$H$3:$J$95,3,FALSE))</f>
        <v>91</v>
      </c>
      <c r="J16" s="215">
        <f>IF(ISERROR(VLOOKUP(B16,'Race 6'!$H$3:$J$66,3,FALSE)),0,VLOOKUP(B16,'Race 6'!$H$3:$J$66,3,FALSE))</f>
        <v>95</v>
      </c>
      <c r="K16" s="216">
        <v>2</v>
      </c>
      <c r="M16" s="213">
        <f t="shared" si="1"/>
        <v>92</v>
      </c>
      <c r="O16" s="202">
        <v>0</v>
      </c>
    </row>
    <row r="17" spans="1:15" ht="14.35" customHeight="1" x14ac:dyDescent="0.45">
      <c r="A17" s="266">
        <v>3</v>
      </c>
      <c r="B17" s="267" t="s">
        <v>182</v>
      </c>
      <c r="C17" s="268">
        <f t="shared" si="0"/>
        <v>5</v>
      </c>
      <c r="D17" s="268" cm="1">
        <f t="array" ref="D17">SUM(LARGE(E17:J17,{1,2,3,4}))</f>
        <v>366</v>
      </c>
      <c r="E17" s="268">
        <f>IF(ISERROR(VLOOKUP(B17,'Race 1'!$H$3:$J$77,3,FALSE)),0,VLOOKUP(B17,'Race 1'!$H$3:$J$77,3,FALSE))</f>
        <v>86</v>
      </c>
      <c r="F17" s="268">
        <f>IF(ISERROR(VLOOKUP(B17,'Race 2'!$H$3:$J$77,3,FALSE)),0,VLOOKUP(B17,'Race 2'!$H$3:$J$77,3,FALSE))</f>
        <v>87</v>
      </c>
      <c r="G17" s="268">
        <f>IF(ISERROR(VLOOKUP(B17,'Race 3'!$H$3:$L$69,3,FALSE)),0,VLOOKUP(B17,'Race 3'!$H$3:$L$69,3,FALSE))</f>
        <v>92</v>
      </c>
      <c r="H17" s="268">
        <f>IF(ISERROR(VLOOKUP(B17,'Race 4'!$H$3:$J$53,3,FALSE)),0,VLOOKUP(B17,'Race 4'!$H$3:$J$53,3,FALSE))</f>
        <v>93</v>
      </c>
      <c r="I17" s="268">
        <f>IF(ISERROR(VLOOKUP(B17,'Race 5'!$H$3:$J$95,3,FALSE)),0,VLOOKUP(B17,'Race 5'!$H$3:$J$95,3,FALSE))</f>
        <v>0</v>
      </c>
      <c r="J17" s="268">
        <f>IF(ISERROR(VLOOKUP(B17,'Race 6'!$H$3:$J$66,3,FALSE)),0,VLOOKUP(B17,'Race 6'!$H$3:$J$66,3,FALSE))</f>
        <v>94</v>
      </c>
      <c r="K17" s="269">
        <v>2</v>
      </c>
      <c r="M17" s="213">
        <f t="shared" si="1"/>
        <v>73.2</v>
      </c>
      <c r="O17" s="202">
        <v>0</v>
      </c>
    </row>
    <row r="18" spans="1:15" ht="14.35" customHeight="1" x14ac:dyDescent="0.45">
      <c r="A18" s="214">
        <v>4</v>
      </c>
      <c r="B18" s="225" t="s">
        <v>233</v>
      </c>
      <c r="C18" s="215">
        <f t="shared" si="0"/>
        <v>2</v>
      </c>
      <c r="D18" s="215" cm="1">
        <f t="array" ref="D18">SUM(LARGE(E18:J18,{1,2,3,4}))</f>
        <v>191</v>
      </c>
      <c r="E18" s="215">
        <f>IF(ISERROR(VLOOKUP(B18,'Race 1'!$H$3:$J$77,3,FALSE)),0,VLOOKUP(B18,'Race 1'!$H$3:$J$77,3,FALSE))</f>
        <v>0</v>
      </c>
      <c r="F18" s="215">
        <f>IF(ISERROR(VLOOKUP(B18,'Race 2'!$H$3:$J$77,3,FALSE)),0,VLOOKUP(B18,'Race 2'!$H$3:$J$77,3,FALSE))</f>
        <v>0</v>
      </c>
      <c r="G18" s="215">
        <f>IF(ISERROR(VLOOKUP(B18,'Race 3'!$H$3:$L$69,3,FALSE)),0,VLOOKUP(B18,'Race 3'!$H$3:$L$69,3,FALSE))</f>
        <v>0</v>
      </c>
      <c r="H18" s="215">
        <f>IF(ISERROR(VLOOKUP(B18,'Race 4'!$H$3:$J$53,3,FALSE)),0,VLOOKUP(B18,'Race 4'!$H$3:$J$53,3,FALSE))</f>
        <v>0</v>
      </c>
      <c r="I18" s="215">
        <f>IF(ISERROR(VLOOKUP(B18,'Race 5'!$H$3:$J$95,3,FALSE)),0,VLOOKUP(B18,'Race 5'!$H$3:$J$95,3,FALSE))</f>
        <v>94</v>
      </c>
      <c r="J18" s="215">
        <f>IF(ISERROR(VLOOKUP(B18,'Race 6'!$H$3:$J$66,3,FALSE)),0,VLOOKUP(B18,'Race 6'!$H$3:$J$66,3,FALSE))</f>
        <v>97</v>
      </c>
      <c r="K18" s="216">
        <v>2</v>
      </c>
      <c r="M18" s="213">
        <f t="shared" si="1"/>
        <v>95.5</v>
      </c>
      <c r="O18" s="202">
        <v>0</v>
      </c>
    </row>
    <row r="19" spans="1:15" ht="14.35" customHeight="1" x14ac:dyDescent="0.45">
      <c r="A19" s="214">
        <v>5</v>
      </c>
      <c r="B19" s="225" t="s">
        <v>169</v>
      </c>
      <c r="C19" s="215">
        <f t="shared" si="0"/>
        <v>2</v>
      </c>
      <c r="D19" s="215" cm="1">
        <f t="array" ref="D19">SUM(LARGE(E19:J19,{1,2,3,4}))</f>
        <v>186</v>
      </c>
      <c r="E19" s="215">
        <f>IF(ISERROR(VLOOKUP(B19,'Race 1'!$H$3:$J$77,3,FALSE)),0,VLOOKUP(B19,'Race 1'!$H$3:$J$77,3,FALSE))</f>
        <v>92</v>
      </c>
      <c r="F19" s="215">
        <f>IF(ISERROR(VLOOKUP(B19,'Race 2'!$H$3:$J$77,3,FALSE)),0,VLOOKUP(B19,'Race 2'!$H$3:$J$77,3,FALSE))</f>
        <v>94</v>
      </c>
      <c r="G19" s="215">
        <f>IF(ISERROR(VLOOKUP(B19,'Race 3'!$H$3:$L$69,3,FALSE)),0,VLOOKUP(B19,'Race 3'!$H$3:$L$69,3,FALSE))</f>
        <v>0</v>
      </c>
      <c r="H19" s="215">
        <f>IF(ISERROR(VLOOKUP(B19,'Race 4'!$H$3:$J$53,3,FALSE)),0,VLOOKUP(B19,'Race 4'!$H$3:$J$53,3,FALSE))</f>
        <v>0</v>
      </c>
      <c r="I19" s="215">
        <f>IF(ISERROR(VLOOKUP(B19,'Race 5'!$H$3:$J$95,3,FALSE)),0,VLOOKUP(B19,'Race 5'!$H$3:$J$95,3,FALSE))</f>
        <v>0</v>
      </c>
      <c r="J19" s="215">
        <f>IF(ISERROR(VLOOKUP(B19,'Race 6'!$H$3:$J$66,3,FALSE)),0,VLOOKUP(B19,'Race 6'!$H$3:$J$66,3,FALSE))</f>
        <v>0</v>
      </c>
      <c r="K19" s="216">
        <v>2</v>
      </c>
      <c r="M19" s="213">
        <f t="shared" si="1"/>
        <v>93</v>
      </c>
      <c r="O19" s="202">
        <v>0</v>
      </c>
    </row>
    <row r="20" spans="1:15" ht="14.35" customHeight="1" x14ac:dyDescent="0.45">
      <c r="A20" s="214">
        <v>6</v>
      </c>
      <c r="B20" s="226" t="s">
        <v>121</v>
      </c>
      <c r="C20" s="215">
        <f t="shared" si="0"/>
        <v>2</v>
      </c>
      <c r="D20" s="215" cm="1">
        <f t="array" ref="D20">SUM(LARGE(E20:J20,{1,2,3,4}))</f>
        <v>182</v>
      </c>
      <c r="E20" s="215">
        <f>IF(ISERROR(VLOOKUP(B20,'Race 1'!$H$3:$J$77,3,FALSE)),0,VLOOKUP(B20,'Race 1'!$H$3:$J$77,3,FALSE))</f>
        <v>0</v>
      </c>
      <c r="F20" s="215">
        <f>IF(ISERROR(VLOOKUP(B20,'Race 2'!$H$3:$J$77,3,FALSE)),0,VLOOKUP(B20,'Race 2'!$H$3:$J$77,3,FALSE))</f>
        <v>0</v>
      </c>
      <c r="G20" s="215">
        <f>IF(ISERROR(VLOOKUP(B20,'Race 3'!$H$3:$L$69,3,FALSE)),0,VLOOKUP(B20,'Race 3'!$H$3:$L$69,3,FALSE))</f>
        <v>0</v>
      </c>
      <c r="H20" s="215">
        <f>IF(ISERROR(VLOOKUP(B20,'Race 4'!$H$3:$J$53,3,FALSE)),0,VLOOKUP(B20,'Race 4'!$H$3:$J$53,3,FALSE))</f>
        <v>92</v>
      </c>
      <c r="I20" s="215">
        <f>IF(ISERROR(VLOOKUP(B20,'Race 5'!$H$3:$J$95,3,FALSE)),0,VLOOKUP(B20,'Race 5'!$H$3:$J$95,3,FALSE))</f>
        <v>90</v>
      </c>
      <c r="J20" s="215">
        <f>IF(ISERROR(VLOOKUP(B20,'Race 6'!$H$3:$J$66,3,FALSE)),0,VLOOKUP(B20,'Race 6'!$H$3:$J$66,3,FALSE))</f>
        <v>0</v>
      </c>
      <c r="K20" s="216">
        <v>2</v>
      </c>
      <c r="M20" s="213">
        <f t="shared" si="1"/>
        <v>91</v>
      </c>
      <c r="O20" s="202">
        <v>0</v>
      </c>
    </row>
    <row r="21" spans="1:15" ht="14.35" customHeight="1" x14ac:dyDescent="0.45">
      <c r="A21" s="214">
        <v>7</v>
      </c>
      <c r="B21" s="225" t="s">
        <v>228</v>
      </c>
      <c r="C21" s="215">
        <f t="shared" si="0"/>
        <v>2</v>
      </c>
      <c r="D21" s="215" cm="1">
        <f t="array" ref="D21">SUM(LARGE(E21:J21,{1,2,3,4}))</f>
        <v>181</v>
      </c>
      <c r="E21" s="215">
        <f>IF(ISERROR(VLOOKUP(B21,'Race 1'!$H$3:$J$77,3,FALSE)),0,VLOOKUP(B21,'Race 1'!$H$3:$J$77,3,FALSE))</f>
        <v>0</v>
      </c>
      <c r="F21" s="215">
        <f>IF(ISERROR(VLOOKUP(B21,'Race 2'!$H$3:$J$99,3,FALSE)),0,VLOOKUP(B21,'Race 2'!$H$3:$J$99,3,FALSE))</f>
        <v>0</v>
      </c>
      <c r="G21" s="215">
        <f>IF(ISERROR(VLOOKUP(B21,'Race 3'!$H$3:$L$69,3,FALSE)),0,VLOOKUP(B21,'Race 3'!$H$3:$L$69,3,FALSE))</f>
        <v>0</v>
      </c>
      <c r="H21" s="215">
        <f>IF(ISERROR(VLOOKUP(B21,'Race 4'!$H$3:$J$53,3,FALSE)),0,VLOOKUP(B21,'Race 4'!$H$3:$J$53,3,FALSE))</f>
        <v>0</v>
      </c>
      <c r="I21" s="215">
        <f>IF(ISERROR(VLOOKUP(B21,'Race 5'!$H$3:$J$95,3,FALSE)),0,VLOOKUP(B21,'Race 5'!$H$3:$J$95,3,FALSE))</f>
        <v>88</v>
      </c>
      <c r="J21" s="215">
        <f>IF(ISERROR(VLOOKUP(B21,'Race 6'!$H$3:$J$66,3,FALSE)),0,VLOOKUP(B21,'Race 6'!$H$3:$J$66,3,FALSE))</f>
        <v>93</v>
      </c>
      <c r="K21" s="216">
        <v>2</v>
      </c>
      <c r="M21" s="213">
        <f t="shared" si="1"/>
        <v>90.5</v>
      </c>
      <c r="O21" s="202">
        <v>0</v>
      </c>
    </row>
    <row r="22" spans="1:15" ht="14.35" customHeight="1" x14ac:dyDescent="0.45">
      <c r="A22" s="214">
        <v>8</v>
      </c>
      <c r="B22" s="225" t="s">
        <v>51</v>
      </c>
      <c r="C22" s="215">
        <f t="shared" si="0"/>
        <v>2</v>
      </c>
      <c r="D22" s="215" cm="1">
        <f t="array" ref="D22">SUM(LARGE(E22:J22,{1,2,3,4}))</f>
        <v>179</v>
      </c>
      <c r="E22" s="215">
        <f>IF(ISERROR(VLOOKUP(B22,'Race 1'!$H$3:$J$77,3,FALSE)),0,VLOOKUP(B22,'Race 1'!$H$3:$J$77,3,FALSE))</f>
        <v>90</v>
      </c>
      <c r="F22" s="215">
        <f>IF(ISERROR(VLOOKUP(B22,'Race 2'!$H$3:$J$77,3,FALSE)),0,VLOOKUP(B22,'Race 2'!$H$3:$J$77,3,FALSE))</f>
        <v>89</v>
      </c>
      <c r="G22" s="215">
        <f>IF(ISERROR(VLOOKUP(B22,'Race 3'!$H$3:$L$69,3,FALSE)),0,VLOOKUP(B22,'Race 3'!$H$3:$L$69,3,FALSE))</f>
        <v>0</v>
      </c>
      <c r="H22" s="215">
        <f>IF(ISERROR(VLOOKUP(B22,'Race 4'!$H$3:$J$53,3,FALSE)),0,VLOOKUP(B22,'Race 4'!$H$3:$J$53,3,FALSE))</f>
        <v>0</v>
      </c>
      <c r="I22" s="215">
        <f>IF(ISERROR(VLOOKUP(B22,'Race 5'!$H$3:$J$95,3,FALSE)),0,VLOOKUP(B22,'Race 5'!$H$3:$J$95,3,FALSE))</f>
        <v>0</v>
      </c>
      <c r="J22" s="215">
        <f>IF(ISERROR(VLOOKUP(B22,'Race 6'!$H$3:$J$66,3,FALSE)),0,VLOOKUP(B22,'Race 6'!$H$3:$J$66,3,FALSE))</f>
        <v>0</v>
      </c>
      <c r="K22" s="216">
        <v>2</v>
      </c>
      <c r="M22" s="213">
        <f t="shared" si="1"/>
        <v>89.5</v>
      </c>
      <c r="O22" s="202">
        <v>0</v>
      </c>
    </row>
    <row r="23" spans="1:15" ht="14.35" customHeight="1" x14ac:dyDescent="0.45">
      <c r="A23" s="214">
        <v>9</v>
      </c>
      <c r="B23" s="226" t="s">
        <v>226</v>
      </c>
      <c r="C23" s="215">
        <f t="shared" si="0"/>
        <v>1</v>
      </c>
      <c r="D23" s="215" cm="1">
        <f t="array" ref="D23">SUM(LARGE(E23:J23,{1,2,3,4}))</f>
        <v>92</v>
      </c>
      <c r="E23" s="215">
        <f>IF(ISERROR(VLOOKUP(B23,'Race 1'!$H$3:$J$77,3,FALSE)),0,VLOOKUP(B23,'Race 1'!$H$3:$J$77,3,FALSE))</f>
        <v>0</v>
      </c>
      <c r="F23" s="215">
        <f>IF(ISERROR(VLOOKUP(B23,'Race 2'!$H$3:$J$77,3,FALSE)),0,VLOOKUP(B23,'Race 2'!$H$3:$J$77,3,FALSE))</f>
        <v>0</v>
      </c>
      <c r="G23" s="215">
        <f>IF(ISERROR(VLOOKUP(B23,'Race 3'!$H$3:$L$69,3,FALSE)),0,VLOOKUP(B23,'Race 3'!$H$3:$L$69,3,FALSE))</f>
        <v>0</v>
      </c>
      <c r="H23" s="215">
        <f>IF(ISERROR(VLOOKUP(B23,'Race 4'!$H$3:$J$53,3,FALSE)),0,VLOOKUP(B23,'Race 4'!$H$3:$J$53,3,FALSE))</f>
        <v>0</v>
      </c>
      <c r="I23" s="215">
        <f>IF(ISERROR(VLOOKUP(B23,'Race 5'!$H$3:$J$95,3,FALSE)),0,VLOOKUP(B23,'Race 5'!$H$3:$J$95,3,FALSE))</f>
        <v>92</v>
      </c>
      <c r="J23" s="215">
        <f>IF(ISERROR(VLOOKUP(B23,'Race 6'!$H$3:$J$66,3,FALSE)),0,VLOOKUP(B23,'Race 6'!$H$3:$J$66,3,FALSE))</f>
        <v>0</v>
      </c>
      <c r="K23" s="216">
        <v>2</v>
      </c>
      <c r="M23" s="213">
        <f t="shared" si="1"/>
        <v>92</v>
      </c>
      <c r="O23" s="202">
        <v>0</v>
      </c>
    </row>
    <row r="24" spans="1:15" ht="14.35" customHeight="1" x14ac:dyDescent="0.45">
      <c r="A24" s="214">
        <v>10</v>
      </c>
      <c r="B24" s="225" t="s">
        <v>173</v>
      </c>
      <c r="C24" s="215">
        <f t="shared" si="0"/>
        <v>1</v>
      </c>
      <c r="D24" s="215" cm="1">
        <f t="array" ref="D24">SUM(LARGE(E24:J24,{1,2,3,4}))</f>
        <v>91</v>
      </c>
      <c r="E24" s="215">
        <f>IF(ISERROR(VLOOKUP(B24,'Race 1'!$H$3:$J$77,3,FALSE)),0,VLOOKUP(B24,'Race 1'!$H$3:$J$77,3,FALSE))</f>
        <v>91</v>
      </c>
      <c r="F24" s="215">
        <f>IF(ISERROR(VLOOKUP(B24,'Race 2'!$H$3:$J$99,3,FALSE)),0,VLOOKUP(B24,'Race 2'!$H$3:$J$99,3,FALSE))</f>
        <v>0</v>
      </c>
      <c r="G24" s="215">
        <f>IF(ISERROR(VLOOKUP(B24,'Race 3'!$H$3:$L$69,3,FALSE)),0,VLOOKUP(B24,'Race 3'!$H$3:$L$69,3,FALSE))</f>
        <v>0</v>
      </c>
      <c r="H24" s="215">
        <f>IF(ISERROR(VLOOKUP(B24,'Race 4'!$H$3:$J$53,3,FALSE)),0,VLOOKUP(B24,'Race 4'!$H$3:$J$53,3,FALSE))</f>
        <v>0</v>
      </c>
      <c r="I24" s="215">
        <f>IF(ISERROR(VLOOKUP(B24,'Race 5'!$H$3:$J$95,3,FALSE)),0,VLOOKUP(B24,'Race 5'!$H$3:$J$95,3,FALSE))</f>
        <v>0</v>
      </c>
      <c r="J24" s="215">
        <f>IF(ISERROR(VLOOKUP(B24,'Race 6'!$H$3:$J$66,3,FALSE)),0,VLOOKUP(B24,'Race 6'!$H$3:$J$66,3,FALSE))</f>
        <v>0</v>
      </c>
      <c r="K24" s="216">
        <v>2</v>
      </c>
      <c r="M24" s="213">
        <f t="shared" si="1"/>
        <v>91</v>
      </c>
      <c r="O24" s="202">
        <v>0</v>
      </c>
    </row>
    <row r="25" spans="1:15" ht="14.35" customHeight="1" x14ac:dyDescent="0.45">
      <c r="A25" s="214">
        <v>11</v>
      </c>
      <c r="B25" s="226" t="s">
        <v>189</v>
      </c>
      <c r="C25" s="215">
        <f t="shared" si="0"/>
        <v>1</v>
      </c>
      <c r="D25" s="215" cm="1">
        <f t="array" ref="D25">SUM(LARGE(E25:J25,{1,2,3,4}))</f>
        <v>90</v>
      </c>
      <c r="E25" s="215">
        <f>IF(ISERROR(VLOOKUP(B25,'Race 1'!$H$3:$J$77,3,FALSE)),0,VLOOKUP(B25,'Race 1'!$H$3:$J$77,3,FALSE))</f>
        <v>0</v>
      </c>
      <c r="F25" s="215">
        <f>IF(ISERROR(VLOOKUP(B25,'Race 2'!$H$3:$J$99,3,FALSE)),0,VLOOKUP(B25,'Race 2'!$H$3:$J$99,3,FALSE))</f>
        <v>0</v>
      </c>
      <c r="G25" s="215">
        <f>IF(ISERROR(VLOOKUP(B25,'Race 3'!$H$3:$L$69,3,FALSE)),0,VLOOKUP(B25,'Race 3'!$H$3:$L$69,3,FALSE))</f>
        <v>90</v>
      </c>
      <c r="H25" s="215">
        <f>IF(ISERROR(VLOOKUP(B25,'Race 4'!$H$3:$J$53,3,FALSE)),0,VLOOKUP(B25,'Race 4'!$H$3:$J$53,3,FALSE))</f>
        <v>0</v>
      </c>
      <c r="I25" s="215">
        <f>IF(ISERROR(VLOOKUP(B25,'Race 5'!$H$3:$J$95,3,FALSE)),0,VLOOKUP(B25,'Race 5'!$H$3:$J$95,3,FALSE))</f>
        <v>0</v>
      </c>
      <c r="J25" s="215">
        <f>IF(ISERROR(VLOOKUP(B25,'Race 6'!$H$3:$J$66,3,FALSE)),0,VLOOKUP(B25,'Race 6'!$H$3:$J$66,3,FALSE))</f>
        <v>0</v>
      </c>
      <c r="K25" s="216">
        <v>2</v>
      </c>
      <c r="M25" s="213">
        <f t="shared" si="1"/>
        <v>90</v>
      </c>
      <c r="O25" s="202">
        <v>0</v>
      </c>
    </row>
    <row r="26" spans="1:15" ht="14.35" customHeight="1" thickBot="1" x14ac:dyDescent="0.5">
      <c r="A26" s="221">
        <v>12</v>
      </c>
      <c r="B26" s="227" t="s">
        <v>168</v>
      </c>
      <c r="C26" s="222">
        <f t="shared" si="0"/>
        <v>1</v>
      </c>
      <c r="D26" s="222" cm="1">
        <f t="array" ref="D26">SUM(LARGE(E26:J26,{1,2,3,4}))</f>
        <v>89</v>
      </c>
      <c r="E26" s="222">
        <f>IF(ISERROR(VLOOKUP(B26,'Race 1'!$H$3:$J$77,3,FALSE)),0,VLOOKUP(B26,'Race 1'!$H$3:$J$77,3,FALSE))</f>
        <v>89</v>
      </c>
      <c r="F26" s="222">
        <f>IF(ISERROR(VLOOKUP(B26,'Race 2'!$H$3:$J$77,3,FALSE)),0,VLOOKUP(B26,'Race 2'!$H$3:$J$77,3,FALSE))</f>
        <v>0</v>
      </c>
      <c r="G26" s="222">
        <f>IF(ISERROR(VLOOKUP(B26,'Race 3'!$H$3:$L$69,3,FALSE)),0,VLOOKUP(B26,'Race 3'!$H$3:$L$69,3,FALSE))</f>
        <v>0</v>
      </c>
      <c r="H26" s="222">
        <f>IF(ISERROR(VLOOKUP(B26,'Race 4'!$H$3:$J$53,3,FALSE)),0,VLOOKUP(B26,'Race 4'!$H$3:$J$53,3,FALSE))</f>
        <v>0</v>
      </c>
      <c r="I26" s="222">
        <f>IF(ISERROR(VLOOKUP(B26,'Race 5'!$H$3:$J$95,3,FALSE)),0,VLOOKUP(B26,'Race 5'!$H$3:$J$95,3,FALSE))</f>
        <v>0</v>
      </c>
      <c r="J26" s="222">
        <f>IF(ISERROR(VLOOKUP(B26,'Race 6'!$H$3:$J$66,3,FALSE)),0,VLOOKUP(B26,'Race 6'!$H$3:$J$66,3,FALSE))</f>
        <v>0</v>
      </c>
      <c r="K26" s="223">
        <v>2</v>
      </c>
      <c r="M26" s="213">
        <f t="shared" si="1"/>
        <v>89</v>
      </c>
      <c r="O26" s="202">
        <v>0</v>
      </c>
    </row>
    <row r="27" spans="1:15" ht="14.35" customHeight="1" x14ac:dyDescent="0.45">
      <c r="A27" s="214">
        <v>1</v>
      </c>
      <c r="B27" s="225" t="s">
        <v>171</v>
      </c>
      <c r="C27" s="215">
        <f t="shared" si="0"/>
        <v>6</v>
      </c>
      <c r="D27" s="215" cm="1">
        <f t="array" ref="D27">SUM(LARGE(E27:J27,{1,2,3,4}))</f>
        <v>359</v>
      </c>
      <c r="E27" s="215">
        <f>IF(ISERROR(VLOOKUP(B27,'Race 1'!$H$3:$J$77,3,FALSE)),0,VLOOKUP(B27,'Race 1'!$H$3:$J$77,3,FALSE))</f>
        <v>85</v>
      </c>
      <c r="F27" s="215">
        <f>IF(ISERROR(VLOOKUP(B27,'Race 2'!$H$3:$J$77,3,FALSE)),0,VLOOKUP(B27,'Race 2'!$H$3:$J$77,3,FALSE))</f>
        <v>84</v>
      </c>
      <c r="G27" s="215">
        <f>IF(ISERROR(VLOOKUP(B27,'Race 3'!$H$3:$L$69,3,FALSE)),0,VLOOKUP(B27,'Race 3'!$H$3:$L$69,3,FALSE))</f>
        <v>91</v>
      </c>
      <c r="H27" s="215">
        <f>IF(ISERROR(VLOOKUP(B27,'Race 4'!$H$3:$J$53,3,FALSE)),0,VLOOKUP(B27,'Race 4'!$H$3:$J$53,3,FALSE))</f>
        <v>91</v>
      </c>
      <c r="I27" s="215">
        <f>IF(ISERROR(VLOOKUP(B27,'Race 5'!$H$3:$J$95,3,FALSE)),0,VLOOKUP(B27,'Race 5'!$H$3:$J$95,3,FALSE))</f>
        <v>85</v>
      </c>
      <c r="J27" s="215">
        <f>IF(ISERROR(VLOOKUP(B27,'Race 6'!$H$3:$J$66,3,FALSE)),0,VLOOKUP(B27,'Race 6'!$H$3:$J$66,3,FALSE))</f>
        <v>92</v>
      </c>
      <c r="K27" s="217">
        <v>3</v>
      </c>
      <c r="M27" s="219">
        <f t="shared" si="1"/>
        <v>59.833333333333336</v>
      </c>
      <c r="O27" s="202">
        <v>0</v>
      </c>
    </row>
    <row r="28" spans="1:15" ht="14.35" customHeight="1" x14ac:dyDescent="0.45">
      <c r="A28" s="214">
        <v>2</v>
      </c>
      <c r="B28" s="225" t="s">
        <v>118</v>
      </c>
      <c r="C28" s="215">
        <f t="shared" si="0"/>
        <v>4</v>
      </c>
      <c r="D28" s="215" cm="1">
        <f t="array" ref="D28">SUM(LARGE(E28:J28,{1,2,3,4}))</f>
        <v>350</v>
      </c>
      <c r="E28" s="215">
        <f>IF(ISERROR(VLOOKUP(B28,'Race 1'!$H$3:$J$77,3,FALSE)),0,VLOOKUP(B28,'Race 1'!$H$3:$J$77,3,FALSE))</f>
        <v>87</v>
      </c>
      <c r="F28" s="215">
        <f>IF(ISERROR(VLOOKUP(B28,'Race 2'!$H$3:$J$77,3,FALSE)),0,VLOOKUP(B28,'Race 2'!$H$3:$J$77,3,FALSE))</f>
        <v>86</v>
      </c>
      <c r="G28" s="215">
        <f>IF(ISERROR(VLOOKUP(B28,'Race 3'!$H$3:$L$69,3,FALSE)),0,VLOOKUP(B28,'Race 3'!$H$3:$L$69,3,FALSE))</f>
        <v>0</v>
      </c>
      <c r="H28" s="215">
        <f>IF(ISERROR(VLOOKUP(B28,'Race 4'!$H$3:$J$53,3,FALSE)),0,VLOOKUP(B28,'Race 4'!$H$3:$J$53,3,FALSE))</f>
        <v>90</v>
      </c>
      <c r="I28" s="215">
        <f>IF(ISERROR(VLOOKUP(B28,'Race 5'!$H$3:$J$95,3,FALSE)),0,VLOOKUP(B28,'Race 5'!$H$3:$J$95,3,FALSE))</f>
        <v>87</v>
      </c>
      <c r="J28" s="215">
        <f>IF(ISERROR(VLOOKUP(B28,'Race 6'!$H$3:$J$66,3,FALSE)),0,VLOOKUP(B28,'Race 6'!$H$3:$J$66,3,FALSE))</f>
        <v>0</v>
      </c>
      <c r="K28" s="216">
        <v>3</v>
      </c>
      <c r="M28" s="213">
        <f t="shared" si="1"/>
        <v>87.5</v>
      </c>
      <c r="O28" s="202">
        <v>0</v>
      </c>
    </row>
    <row r="29" spans="1:15" ht="14.35" customHeight="1" x14ac:dyDescent="0.45">
      <c r="A29" s="266">
        <v>3</v>
      </c>
      <c r="B29" s="267" t="s">
        <v>58</v>
      </c>
      <c r="C29" s="268">
        <f t="shared" si="0"/>
        <v>4</v>
      </c>
      <c r="D29" s="268" cm="1">
        <f t="array" ref="D29">SUM(LARGE(E29:J29,{1,2,3,4}))</f>
        <v>344</v>
      </c>
      <c r="E29" s="268">
        <f>IF(ISERROR(VLOOKUP(B29,'Race 1'!$H$3:$J$77,3,FALSE)),0,VLOOKUP(B29,'Race 1'!$H$3:$J$77,3,FALSE))</f>
        <v>83</v>
      </c>
      <c r="F29" s="268">
        <f>IF(ISERROR(VLOOKUP(B29,'Race 2'!$H$3:$J$77,3,FALSE)),0,VLOOKUP(B29,'Race 2'!$H$3:$J$77,3,FALSE))</f>
        <v>82</v>
      </c>
      <c r="G29" s="268">
        <f>IF(ISERROR(VLOOKUP(B29,'Race 3'!$H$3:$L$69,3,FALSE)),0,VLOOKUP(B29,'Race 3'!$H$3:$L$69,3,FALSE))</f>
        <v>0</v>
      </c>
      <c r="H29" s="268">
        <f>IF(ISERROR(VLOOKUP(B29,'Race 4'!$H$3:$J$53,3,FALSE)),0,VLOOKUP(B29,'Race 4'!$H$3:$J$53,3,FALSE))</f>
        <v>88</v>
      </c>
      <c r="I29" s="268">
        <f>IF(ISERROR(VLOOKUP(B29,'Race 5'!$H$3:$J$95,3,FALSE)),0,VLOOKUP(B29,'Race 5'!$H$3:$J$95,3,FALSE))</f>
        <v>0</v>
      </c>
      <c r="J29" s="268">
        <f>IF(ISERROR(VLOOKUP(B29,'Race 6'!$H$3:$J$66,3,FALSE)),0,VLOOKUP(B29,'Race 6'!$H$3:$J$66,3,FALSE))</f>
        <v>91</v>
      </c>
      <c r="K29" s="269">
        <v>3</v>
      </c>
      <c r="M29" s="213">
        <f t="shared" si="1"/>
        <v>86</v>
      </c>
      <c r="O29" s="202">
        <v>0</v>
      </c>
    </row>
    <row r="30" spans="1:15" ht="14.35" customHeight="1" x14ac:dyDescent="0.45">
      <c r="A30" s="214">
        <v>4</v>
      </c>
      <c r="B30" s="225" t="s">
        <v>18</v>
      </c>
      <c r="C30" s="215">
        <f t="shared" si="0"/>
        <v>4</v>
      </c>
      <c r="D30" s="215" cm="1">
        <f t="array" ref="D30">SUM(LARGE(E30:J30,{1,2,3,4}))</f>
        <v>329</v>
      </c>
      <c r="E30" s="215">
        <f>IF(ISERROR(VLOOKUP(B30,'Race 1'!$H$3:$J$77,3,FALSE)),0,VLOOKUP(B30,'Race 1'!$H$3:$J$77,3,FALSE))</f>
        <v>84</v>
      </c>
      <c r="F30" s="215">
        <f>IF(ISERROR(VLOOKUP(B30,'Race 2'!$H$3:$J$77,3,FALSE)),0,VLOOKUP(B30,'Race 2'!$H$3:$J$77,3,FALSE))</f>
        <v>83</v>
      </c>
      <c r="G30" s="215">
        <f>IF(ISERROR(VLOOKUP(B30,'Race 3'!$H$3:$L$69,3,FALSE)),0,VLOOKUP(B30,'Race 3'!$H$3:$L$69,3,FALSE))</f>
        <v>0</v>
      </c>
      <c r="H30" s="215">
        <f>IF(ISERROR(VLOOKUP(B30,'Race 4'!$H$3:$J$53,3,FALSE)),0,VLOOKUP(B30,'Race 4'!$H$3:$J$53,3,FALSE))</f>
        <v>89</v>
      </c>
      <c r="I30" s="215">
        <f>IF(ISERROR(VLOOKUP(B30,'Race 5'!$H$3:$J$95,3,FALSE)),0,VLOOKUP(B30,'Race 5'!$H$3:$J$95,3,FALSE))</f>
        <v>73</v>
      </c>
      <c r="J30" s="215">
        <f>IF(ISERROR(VLOOKUP(B30,'Race 6'!$H$3:$J$66,3,FALSE)),0,VLOOKUP(B30,'Race 6'!$H$3:$J$66,3,FALSE))</f>
        <v>0</v>
      </c>
      <c r="K30" s="216">
        <v>3</v>
      </c>
      <c r="M30" s="213">
        <f t="shared" si="1"/>
        <v>82.25</v>
      </c>
      <c r="O30" s="202">
        <v>0</v>
      </c>
    </row>
    <row r="31" spans="1:15" ht="14.35" customHeight="1" x14ac:dyDescent="0.45">
      <c r="A31" s="214">
        <v>5</v>
      </c>
      <c r="B31" s="225" t="s">
        <v>15</v>
      </c>
      <c r="C31" s="215">
        <f t="shared" si="0"/>
        <v>4</v>
      </c>
      <c r="D31" s="215" cm="1">
        <f t="array" ref="D31">SUM(LARGE(E31:J31,{1,2,3,4}))</f>
        <v>311</v>
      </c>
      <c r="E31" s="215">
        <f>IF(ISERROR(VLOOKUP(B31,'Race 1'!$H$3:$J$77,3,FALSE)),0,VLOOKUP(B31,'Race 1'!$H$3:$J$77,3,FALSE))</f>
        <v>0</v>
      </c>
      <c r="F31" s="215">
        <f>IF(ISERROR(VLOOKUP(B31,'Race 2'!$H$3:$J$77,3,FALSE)),0,VLOOKUP(B31,'Race 2'!$H$3:$J$77,3,FALSE))</f>
        <v>85</v>
      </c>
      <c r="G31" s="215">
        <f>IF(ISERROR(VLOOKUP(B31,'Race 3'!$H$3:$L$69,3,FALSE)),0,VLOOKUP(B31,'Race 3'!$H$3:$L$69,3,FALSE))</f>
        <v>74</v>
      </c>
      <c r="H31" s="215">
        <f>IF(ISERROR(VLOOKUP(B31,'Race 4'!$H$3:$J$53,3,FALSE)),0,VLOOKUP(B31,'Race 4'!$H$3:$J$53,3,FALSE))</f>
        <v>80</v>
      </c>
      <c r="I31" s="215">
        <f>IF(ISERROR(VLOOKUP(B31,'Race 5'!$H$3:$J$95,3,FALSE)),0,VLOOKUP(B31,'Race 5'!$H$3:$J$95,3,FALSE))</f>
        <v>0</v>
      </c>
      <c r="J31" s="215">
        <f>IF(ISERROR(VLOOKUP(B31,'Race 6'!$H$3:$J$66,3,FALSE)),0,VLOOKUP(B31,'Race 6'!$H$3:$J$66,3,FALSE))</f>
        <v>72</v>
      </c>
      <c r="K31" s="216">
        <v>3</v>
      </c>
      <c r="M31" s="213">
        <f t="shared" si="1"/>
        <v>77.75</v>
      </c>
      <c r="O31" s="202">
        <v>0</v>
      </c>
    </row>
    <row r="32" spans="1:15" ht="14.35" customHeight="1" x14ac:dyDescent="0.45">
      <c r="A32" s="214">
        <v>6</v>
      </c>
      <c r="B32" s="226" t="s">
        <v>174</v>
      </c>
      <c r="C32" s="215">
        <f t="shared" si="0"/>
        <v>3</v>
      </c>
      <c r="D32" s="215" cm="1">
        <f t="array" ref="D32">SUM(LARGE(E32:J32,{1,2,3,4}))</f>
        <v>248</v>
      </c>
      <c r="E32" s="215">
        <f>IF(ISERROR(VLOOKUP(B32,'Race 1'!$H$3:$J$77,3,FALSE)),0,VLOOKUP(B32,'Race 1'!$H$3:$J$77,3,FALSE))</f>
        <v>82</v>
      </c>
      <c r="F32" s="215">
        <f>IF(ISERROR(VLOOKUP(B32,'Race 2'!$H$3:$J$77,3,FALSE)),0,VLOOKUP(B32,'Race 2'!$H$3:$J$77,3,FALSE))</f>
        <v>0</v>
      </c>
      <c r="G32" s="215">
        <f>IF(ISERROR(VLOOKUP(B32,'Race 3'!$H$3:$L$69,3,FALSE)),0,VLOOKUP(B32,'Race 3'!$H$3:$L$69,3,FALSE))</f>
        <v>89</v>
      </c>
      <c r="H32" s="215">
        <f>IF(ISERROR(VLOOKUP(B32,'Race 4'!$H$3:$J$53,3,FALSE)),0,VLOOKUP(B32,'Race 4'!$H$3:$J$53,3,FALSE))</f>
        <v>0</v>
      </c>
      <c r="I32" s="215">
        <f>IF(ISERROR(VLOOKUP(B32,'Race 5'!$H$3:$J$95,3,FALSE)),0,VLOOKUP(B32,'Race 5'!$H$3:$J$95,3,FALSE))</f>
        <v>77</v>
      </c>
      <c r="J32" s="215">
        <f>IF(ISERROR(VLOOKUP(B32,'Race 6'!$H$3:$J$66,3,FALSE)),0,VLOOKUP(B32,'Race 6'!$H$3:$J$66,3,FALSE))</f>
        <v>0</v>
      </c>
      <c r="K32" s="216">
        <v>3</v>
      </c>
      <c r="M32" s="213">
        <f t="shared" si="1"/>
        <v>82.666666666666671</v>
      </c>
      <c r="O32" s="202">
        <v>0</v>
      </c>
    </row>
    <row r="33" spans="1:15" ht="14.35" customHeight="1" x14ac:dyDescent="0.45">
      <c r="A33" s="214">
        <v>7</v>
      </c>
      <c r="B33" s="225" t="s">
        <v>181</v>
      </c>
      <c r="C33" s="215">
        <f t="shared" si="0"/>
        <v>2</v>
      </c>
      <c r="D33" s="215" cm="1">
        <f t="array" ref="D33">SUM(LARGE(E33:J33,{1,2,3,4}))</f>
        <v>174</v>
      </c>
      <c r="E33" s="215">
        <f>IF(ISERROR(VLOOKUP(B33,'Race 1'!$H$3:$J$77,3,FALSE)),0,VLOOKUP(B33,'Race 1'!$H$3:$J$77,3,FALSE))</f>
        <v>0</v>
      </c>
      <c r="F33" s="215">
        <f>IF(ISERROR(VLOOKUP(B33,'Race 2'!$H$3:$J$77,3,FALSE)),0,VLOOKUP(B33,'Race 2'!$H$3:$J$77,3,FALSE))</f>
        <v>88</v>
      </c>
      <c r="G33" s="215">
        <f>IF(ISERROR(VLOOKUP(B33,'Race 3'!$H$3:$L$69,3,FALSE)),0,VLOOKUP(B33,'Race 3'!$H$3:$L$69,3,FALSE))</f>
        <v>86</v>
      </c>
      <c r="H33" s="215">
        <f>IF(ISERROR(VLOOKUP(B33,'Race 4'!$H$3:$J$53,3,FALSE)),0,VLOOKUP(B33,'Race 4'!$H$3:$J$53,3,FALSE))</f>
        <v>0</v>
      </c>
      <c r="I33" s="215">
        <f>IF(ISERROR(VLOOKUP(B33,'Race 5'!$H$3:$J$95,3,FALSE)),0,VLOOKUP(B33,'Race 5'!$H$3:$J$95,3,FALSE))</f>
        <v>0</v>
      </c>
      <c r="J33" s="215">
        <f>IF(ISERROR(VLOOKUP(B33,'Race 6'!$H$3:$J$66,3,FALSE)),0,VLOOKUP(B33,'Race 6'!$H$3:$J$66,3,FALSE))</f>
        <v>0</v>
      </c>
      <c r="K33" s="216">
        <v>3</v>
      </c>
      <c r="M33" s="213">
        <f t="shared" si="1"/>
        <v>87</v>
      </c>
      <c r="O33" s="202">
        <v>0</v>
      </c>
    </row>
    <row r="34" spans="1:15" ht="14.35" customHeight="1" x14ac:dyDescent="0.45">
      <c r="A34" s="214">
        <v>8</v>
      </c>
      <c r="B34" s="226" t="s">
        <v>190</v>
      </c>
      <c r="C34" s="215">
        <f t="shared" si="0"/>
        <v>2</v>
      </c>
      <c r="D34" s="215" cm="1">
        <f t="array" ref="D34">SUM(LARGE(E34:J34,{1,2,3,4}))</f>
        <v>170</v>
      </c>
      <c r="E34" s="215">
        <f>IF(ISERROR(VLOOKUP(B34,'Race 1'!$H$3:$J$77,3,FALSE)),0,VLOOKUP(B34,'Race 1'!$H$3:$J$77,3,FALSE))</f>
        <v>0</v>
      </c>
      <c r="F34" s="215">
        <f>IF(ISERROR(VLOOKUP(B34,'Race 2'!$H$3:$J$77,3,FALSE)),0,VLOOKUP(B34,'Race 2'!$H$3:$J$77,3,FALSE))</f>
        <v>0</v>
      </c>
      <c r="G34" s="215">
        <f>IF(ISERROR(VLOOKUP(B34,'Race 3'!$H$3:$L$69,3,FALSE)),0,VLOOKUP(B34,'Race 3'!$H$3:$L$69,3,FALSE))</f>
        <v>85</v>
      </c>
      <c r="H34" s="215">
        <f>IF(ISERROR(VLOOKUP(B34,'Race 4'!$H$3:$J$53,3,FALSE)),0,VLOOKUP(B34,'Race 4'!$H$3:$J$53,3,FALSE))</f>
        <v>85</v>
      </c>
      <c r="I34" s="215">
        <f>IF(ISERROR(VLOOKUP(B34,'Race 5'!$H$3:$J$95,3,FALSE)),0,VLOOKUP(B34,'Race 5'!$H$3:$J$95,3,FALSE))</f>
        <v>0</v>
      </c>
      <c r="J34" s="215">
        <f>IF(ISERROR(VLOOKUP(B34,'Race 6'!$H$3:$J$66,3,FALSE)),0,VLOOKUP(B34,'Race 6'!$H$3:$J$66,3,FALSE))</f>
        <v>0</v>
      </c>
      <c r="K34" s="217">
        <v>3</v>
      </c>
      <c r="M34" s="213">
        <f t="shared" si="1"/>
        <v>85</v>
      </c>
      <c r="O34" s="202">
        <v>0</v>
      </c>
    </row>
    <row r="35" spans="1:15" ht="14.35" customHeight="1" x14ac:dyDescent="0.45">
      <c r="A35" s="214">
        <v>9</v>
      </c>
      <c r="B35" s="226" t="s">
        <v>194</v>
      </c>
      <c r="C35" s="215">
        <f t="shared" ref="C35:C65" si="2">COUNTIF(E35:J35,"&gt;0")</f>
        <v>2</v>
      </c>
      <c r="D35" s="215" cm="1">
        <f t="array" ref="D35">SUM(LARGE(E35:J35,{1,2,3,4}))</f>
        <v>167</v>
      </c>
      <c r="E35" s="215">
        <f>IF(ISERROR(VLOOKUP(B35,'Race 1'!$H$3:$J$77,3,FALSE)),0,VLOOKUP(B35,'Race 1'!$H$3:$J$77,3,FALSE))</f>
        <v>0</v>
      </c>
      <c r="F35" s="215">
        <f>IF(ISERROR(VLOOKUP(B35,'Race 2'!$H$3:$J$99,3,FALSE)),0,VLOOKUP(B35,'Race 2'!$H$3:$J$99,3,FALSE))</f>
        <v>0</v>
      </c>
      <c r="G35" s="215">
        <f>IF(ISERROR(VLOOKUP(B35,'Race 3'!$H$3:$L$69,3,FALSE)),0,VLOOKUP(B35,'Race 3'!$H$3:$L$69,3,FALSE))</f>
        <v>0</v>
      </c>
      <c r="H35" s="215">
        <f>IF(ISERROR(VLOOKUP(B35,'Race 4'!$H$3:$J$53,3,FALSE)),0,VLOOKUP(B35,'Race 4'!$H$3:$J$53,3,FALSE))</f>
        <v>87</v>
      </c>
      <c r="I35" s="215">
        <f>IF(ISERROR(VLOOKUP(B35,'Race 5'!$H$3:$J$95,3,FALSE)),0,VLOOKUP(B35,'Race 5'!$H$3:$J$95,3,FALSE))</f>
        <v>80</v>
      </c>
      <c r="J35" s="215">
        <f>IF(ISERROR(VLOOKUP(B35,'Race 6'!$H$3:$J$66,3,FALSE)),0,VLOOKUP(B35,'Race 6'!$H$3:$J$66,3,FALSE))</f>
        <v>0</v>
      </c>
      <c r="K35" s="216">
        <v>3</v>
      </c>
      <c r="M35" s="213">
        <f t="shared" ref="M35:M65" si="3">D35/C35</f>
        <v>83.5</v>
      </c>
      <c r="O35" s="202">
        <v>0</v>
      </c>
    </row>
    <row r="36" spans="1:15" ht="14.35" customHeight="1" x14ac:dyDescent="0.45">
      <c r="A36" s="214">
        <v>10</v>
      </c>
      <c r="B36" s="225" t="s">
        <v>125</v>
      </c>
      <c r="C36" s="215">
        <f t="shared" si="2"/>
        <v>2</v>
      </c>
      <c r="D36" s="215" cm="1">
        <f t="array" ref="D36">SUM(LARGE(E36:J36,{1,2,3,4}))</f>
        <v>155</v>
      </c>
      <c r="E36" s="215">
        <f>IF(ISERROR(VLOOKUP(B36,'Race 1'!$H$3:$J$77,3,FALSE)),0,VLOOKUP(B36,'Race 1'!$H$3:$J$77,3,FALSE))</f>
        <v>0</v>
      </c>
      <c r="F36" s="215">
        <f>IF(ISERROR(VLOOKUP(B36,'Race 2'!$H$3:$J$99,3,FALSE)),0,VLOOKUP(B36,'Race 2'!$H$3:$J$99,3,FALSE))</f>
        <v>80</v>
      </c>
      <c r="G36" s="215">
        <f>IF(ISERROR(VLOOKUP(B36,'Race 3'!$H$3:$L$69,3,FALSE)),0,VLOOKUP(B36,'Race 3'!$H$3:$L$69,3,FALSE))</f>
        <v>0</v>
      </c>
      <c r="H36" s="215">
        <f>IF(ISERROR(VLOOKUP(B36,'Race 4'!$H$3:$J$53,3,FALSE)),0,VLOOKUP(B36,'Race 4'!$H$3:$J$53,3,FALSE))</f>
        <v>0</v>
      </c>
      <c r="I36" s="215">
        <f>IF(ISERROR(VLOOKUP(B36,'Race 5'!$H$3:$J$95,3,FALSE)),0,VLOOKUP(B36,'Race 5'!$H$3:$J$95,3,FALSE))</f>
        <v>75</v>
      </c>
      <c r="J36" s="215">
        <f>IF(ISERROR(VLOOKUP(B36,'Race 6'!$H$3:$J$66,3,FALSE)),0,VLOOKUP(B36,'Race 6'!$H$3:$J$66,3,FALSE))</f>
        <v>0</v>
      </c>
      <c r="K36" s="216">
        <v>3</v>
      </c>
      <c r="M36" s="213">
        <f t="shared" si="3"/>
        <v>77.5</v>
      </c>
      <c r="O36" s="202">
        <v>0</v>
      </c>
    </row>
    <row r="37" spans="1:15" ht="14.35" customHeight="1" x14ac:dyDescent="0.45">
      <c r="A37" s="214">
        <v>11</v>
      </c>
      <c r="B37" s="226" t="s">
        <v>227</v>
      </c>
      <c r="C37" s="215">
        <f t="shared" si="2"/>
        <v>1</v>
      </c>
      <c r="D37" s="215" cm="1">
        <f t="array" ref="D37">SUM(LARGE(E37:J37,{1,2,3,4}))</f>
        <v>89</v>
      </c>
      <c r="E37" s="215">
        <f>IF(ISERROR(VLOOKUP(B37,'Race 1'!$H$3:$J$77,3,FALSE)),0,VLOOKUP(B37,'Race 1'!$H$3:$J$77,3,FALSE))</f>
        <v>0</v>
      </c>
      <c r="F37" s="215">
        <f>IF(ISERROR(VLOOKUP(B37,'Race 2'!$H$3:$J$77,3,FALSE)),0,VLOOKUP(B37,'Race 2'!$H$3:$J$77,3,FALSE))</f>
        <v>0</v>
      </c>
      <c r="G37" s="215">
        <f>IF(ISERROR(VLOOKUP(B37,'Race 3'!$H$3:$L$69,3,FALSE)),0,VLOOKUP(B37,'Race 3'!$H$3:$L$69,3,FALSE))</f>
        <v>0</v>
      </c>
      <c r="H37" s="215">
        <f>IF(ISERROR(VLOOKUP(B37,'Race 4'!$H$3:$J$53,3,FALSE)),0,VLOOKUP(B37,'Race 4'!$H$3:$J$53,3,FALSE))</f>
        <v>0</v>
      </c>
      <c r="I37" s="215">
        <f>IF(ISERROR(VLOOKUP(B37,'Race 5'!$H$3:$J$95,3,FALSE)),0,VLOOKUP(B37,'Race 5'!$H$3:$J$95,3,FALSE))</f>
        <v>89</v>
      </c>
      <c r="J37" s="215">
        <f>IF(ISERROR(VLOOKUP(B37,'Race 6'!$H$3:$J$66,3,FALSE)),0,VLOOKUP(B37,'Race 6'!$H$3:$J$66,3,FALSE))</f>
        <v>0</v>
      </c>
      <c r="K37" s="216">
        <v>3</v>
      </c>
      <c r="M37" s="213">
        <f t="shared" si="3"/>
        <v>89</v>
      </c>
      <c r="O37" s="202">
        <v>0</v>
      </c>
    </row>
    <row r="38" spans="1:15" ht="14.35" customHeight="1" x14ac:dyDescent="0.45">
      <c r="A38" s="214">
        <v>12</v>
      </c>
      <c r="B38" s="226" t="s">
        <v>126</v>
      </c>
      <c r="C38" s="215">
        <f t="shared" si="2"/>
        <v>1</v>
      </c>
      <c r="D38" s="215" cm="1">
        <f t="array" ref="D38">SUM(LARGE(E38:J38,{1,2,3,4}))</f>
        <v>86</v>
      </c>
      <c r="E38" s="215">
        <f>IF(ISERROR(VLOOKUP(B38,'Race 1'!$H$3:$J$77,3,FALSE)),0,VLOOKUP(B38,'Race 1'!$H$3:$J$77,3,FALSE))</f>
        <v>0</v>
      </c>
      <c r="F38" s="215">
        <f>IF(ISERROR(VLOOKUP(B38,'Race 2'!$H$3:$J$77,3,FALSE)),0,VLOOKUP(B38,'Race 2'!$H$3:$J$77,3,FALSE))</f>
        <v>0</v>
      </c>
      <c r="G38" s="215">
        <f>IF(ISERROR(VLOOKUP(B38,'Race 3'!$H$3:$L$69,3,FALSE)),0,VLOOKUP(B38,'Race 3'!$H$3:$L$69,3,FALSE))</f>
        <v>0</v>
      </c>
      <c r="H38" s="215">
        <f>IF(ISERROR(VLOOKUP(B38,'Race 4'!$H$3:$J$53,3,FALSE)),0,VLOOKUP(B38,'Race 4'!$H$3:$J$53,3,FALSE))</f>
        <v>0</v>
      </c>
      <c r="I38" s="215">
        <f>IF(ISERROR(VLOOKUP(B38,'Race 5'!$H$3:$J$95,3,FALSE)),0,VLOOKUP(B38,'Race 5'!$H$3:$J$95,3,FALSE))</f>
        <v>86</v>
      </c>
      <c r="J38" s="215">
        <f>IF(ISERROR(VLOOKUP(B38,'Race 6'!$H$3:$J$66,3,FALSE)),0,VLOOKUP(B38,'Race 6'!$H$3:$J$66,3,FALSE))</f>
        <v>0</v>
      </c>
      <c r="K38" s="216">
        <v>3</v>
      </c>
      <c r="M38" s="213">
        <f t="shared" si="3"/>
        <v>86</v>
      </c>
      <c r="O38" s="202">
        <v>0</v>
      </c>
    </row>
    <row r="39" spans="1:15" ht="14.35" customHeight="1" thickBot="1" x14ac:dyDescent="0.5">
      <c r="A39" s="214">
        <v>13</v>
      </c>
      <c r="B39" s="226" t="s">
        <v>229</v>
      </c>
      <c r="C39" s="215">
        <f t="shared" si="2"/>
        <v>1</v>
      </c>
      <c r="D39" s="215" cm="1">
        <f t="array" ref="D39">SUM(LARGE(E39:J39,{1,2,3,4}))</f>
        <v>83</v>
      </c>
      <c r="E39" s="215">
        <f>IF(ISERROR(VLOOKUP(B39,'Race 1'!$H$3:$J$77,3,FALSE)),0,VLOOKUP(B39,'Race 1'!$H$3:$J$77,3,FALSE))</f>
        <v>0</v>
      </c>
      <c r="F39" s="215">
        <f>IF(ISERROR(VLOOKUP(B39,'Race 2'!$H$3:$J$77,3,FALSE)),0,VLOOKUP(B39,'Race 2'!$H$3:$J$77,3,FALSE))</f>
        <v>0</v>
      </c>
      <c r="G39" s="215">
        <f>IF(ISERROR(VLOOKUP(B39,'Race 3'!$H$3:$L$69,3,FALSE)),0,VLOOKUP(B39,'Race 3'!$H$3:$L$69,3,FALSE))</f>
        <v>0</v>
      </c>
      <c r="H39" s="215">
        <f>IF(ISERROR(VLOOKUP(B39,'Race 4'!$H$3:$J$53,3,FALSE)),0,VLOOKUP(B39,'Race 4'!$H$3:$J$53,3,FALSE))</f>
        <v>0</v>
      </c>
      <c r="I39" s="215">
        <f>IF(ISERROR(VLOOKUP(B39,'Race 5'!$H$3:$J$95,3,FALSE)),0,VLOOKUP(B39,'Race 5'!$H$3:$J$95,3,FALSE))</f>
        <v>83</v>
      </c>
      <c r="J39" s="215">
        <f>IF(ISERROR(VLOOKUP(B39,'Race 6'!$H$3:$J$66,3,FALSE)),0,VLOOKUP(B39,'Race 6'!$H$3:$J$66,3,FALSE))</f>
        <v>0</v>
      </c>
      <c r="K39" s="216">
        <v>3</v>
      </c>
      <c r="M39" s="220">
        <f t="shared" si="3"/>
        <v>83</v>
      </c>
      <c r="O39" s="202">
        <v>0</v>
      </c>
    </row>
    <row r="40" spans="1:15" ht="14.35" customHeight="1" x14ac:dyDescent="0.45">
      <c r="A40" s="210">
        <v>1</v>
      </c>
      <c r="B40" s="224" t="s">
        <v>77</v>
      </c>
      <c r="C40" s="211">
        <f t="shared" si="2"/>
        <v>5</v>
      </c>
      <c r="D40" s="211" cm="1">
        <f t="array" ref="D40">SUM(LARGE(E40:J40,{1,2,3,4}))</f>
        <v>336</v>
      </c>
      <c r="E40" s="211">
        <f>IF(ISERROR(VLOOKUP(B40,'Race 1'!$H$3:$J$77,3,FALSE)),0,VLOOKUP(B40,'Race 1'!$H$3:$J$77,3,FALSE))</f>
        <v>78</v>
      </c>
      <c r="F40" s="211">
        <f>IF(ISERROR(VLOOKUP(B40,'Race 2'!$H$3:$J$77,3,FALSE)),0,VLOOKUP(B40,'Race 2'!$H$3:$J$77,3,FALSE))</f>
        <v>81</v>
      </c>
      <c r="G40" s="211">
        <f>IF(ISERROR(VLOOKUP(B40,'Race 3'!$H$3:$L$69,3,FALSE)),0,VLOOKUP(B40,'Race 3'!$H$3:$L$69,3,FALSE))</f>
        <v>87</v>
      </c>
      <c r="H40" s="211">
        <f>IF(ISERROR(VLOOKUP(B40,'Race 4'!$H$3:$J$53,3,FALSE)),0,VLOOKUP(B40,'Race 4'!$H$3:$J$53,3,FALSE))</f>
        <v>0</v>
      </c>
      <c r="I40" s="211">
        <f>IF(ISERROR(VLOOKUP(B40,'Race 5'!$H$3:$J$95,3,FALSE)),0,VLOOKUP(B40,'Race 5'!$H$3:$J$95,3,FALSE))</f>
        <v>78</v>
      </c>
      <c r="J40" s="211">
        <f>IF(ISERROR(VLOOKUP(B40,'Race 6'!$H$3:$J$66,3,FALSE)),0,VLOOKUP(B40,'Race 6'!$H$3:$J$66,3,FALSE))</f>
        <v>90</v>
      </c>
      <c r="K40" s="212">
        <v>4</v>
      </c>
      <c r="M40" s="219">
        <f t="shared" si="3"/>
        <v>67.2</v>
      </c>
      <c r="O40" s="202">
        <v>0</v>
      </c>
    </row>
    <row r="41" spans="1:15" ht="14.35" customHeight="1" x14ac:dyDescent="0.45">
      <c r="A41" s="214">
        <v>2</v>
      </c>
      <c r="B41" s="225" t="s">
        <v>100</v>
      </c>
      <c r="C41" s="215">
        <f t="shared" si="2"/>
        <v>5</v>
      </c>
      <c r="D41" s="215" cm="1">
        <f t="array" ref="D41">SUM(LARGE(E41:J41,{1,2,3,4}))</f>
        <v>327</v>
      </c>
      <c r="E41" s="215">
        <f>IF(ISERROR(VLOOKUP(B41,'Race 1'!$H$3:$J$77,3,FALSE)),0,VLOOKUP(B41,'Race 1'!$H$3:$J$77,3,FALSE))</f>
        <v>76</v>
      </c>
      <c r="F41" s="215">
        <f>IF(ISERROR(VLOOKUP(B41,'Race 2'!$H$3:$J$77,3,FALSE)),0,VLOOKUP(B41,'Race 2'!$H$3:$J$77,3,FALSE))</f>
        <v>72</v>
      </c>
      <c r="G41" s="215">
        <f>IF(ISERROR(VLOOKUP(B41,'Race 3'!$H$3:$L$69,3,FALSE)),0,VLOOKUP(B41,'Race 3'!$H$3:$L$69,3,FALSE))</f>
        <v>0</v>
      </c>
      <c r="H41" s="215">
        <f>IF(ISERROR(VLOOKUP(B41,'Race 4'!$H$3:$J$53,3,FALSE)),0,VLOOKUP(B41,'Race 4'!$H$3:$J$53,3,FALSE))</f>
        <v>86</v>
      </c>
      <c r="I41" s="215">
        <f>IF(ISERROR(VLOOKUP(B41,'Race 5'!$H$3:$J$95,3,FALSE)),0,VLOOKUP(B41,'Race 5'!$H$3:$J$95,3,FALSE))</f>
        <v>76</v>
      </c>
      <c r="J41" s="215">
        <f>IF(ISERROR(VLOOKUP(B41,'Race 6'!$H$3:$J$66,3,FALSE)),0,VLOOKUP(B41,'Race 6'!$H$3:$J$66,3,FALSE))</f>
        <v>89</v>
      </c>
      <c r="K41" s="216">
        <v>4</v>
      </c>
      <c r="M41" s="213">
        <f t="shared" si="3"/>
        <v>65.400000000000006</v>
      </c>
      <c r="O41" s="202">
        <v>0</v>
      </c>
    </row>
    <row r="42" spans="1:15" ht="14.35" customHeight="1" x14ac:dyDescent="0.45">
      <c r="A42" s="266">
        <v>3</v>
      </c>
      <c r="B42" s="267" t="s">
        <v>11</v>
      </c>
      <c r="C42" s="268">
        <f t="shared" si="2"/>
        <v>4</v>
      </c>
      <c r="D42" s="268" cm="1">
        <f t="array" ref="D42">SUM(LARGE(E42:J42,{1,2,3,4}))</f>
        <v>324</v>
      </c>
      <c r="E42" s="268">
        <f>IF(ISERROR(VLOOKUP(B42,'Race 1'!$H$3:$J$77,3,FALSE)),0,VLOOKUP(B42,'Race 1'!$H$3:$J$77,3,FALSE))</f>
        <v>79</v>
      </c>
      <c r="F42" s="268">
        <f>IF(ISERROR(VLOOKUP(B42,'Race 2'!$H$3:$J$77,3,FALSE)),0,VLOOKUP(B42,'Race 2'!$H$3:$J$77,3,FALSE))</f>
        <v>79</v>
      </c>
      <c r="G42" s="268">
        <f>IF(ISERROR(VLOOKUP(B42,'Race 3'!$H$3:$L$69,3,FALSE)),0,VLOOKUP(B42,'Race 3'!$H$3:$L$69,3,FALSE))</f>
        <v>0</v>
      </c>
      <c r="H42" s="268">
        <f>IF(ISERROR(VLOOKUP(B42,'Race 4'!$H$3:$J$53,3,FALSE)),0,VLOOKUP(B42,'Race 4'!$H$3:$J$53,3,FALSE))</f>
        <v>79</v>
      </c>
      <c r="I42" s="268">
        <f>IF(ISERROR(VLOOKUP(B42,'Race 5'!$H$3:$J$95,3,FALSE)),0,VLOOKUP(B42,'Race 5'!$H$3:$J$95,3,FALSE))</f>
        <v>0</v>
      </c>
      <c r="J42" s="268">
        <f>IF(ISERROR(VLOOKUP(B42,'Race 6'!$H$3:$J$66,3,FALSE)),0,VLOOKUP(B42,'Race 6'!$H$3:$J$66,3,FALSE))</f>
        <v>87</v>
      </c>
      <c r="K42" s="269">
        <v>4</v>
      </c>
      <c r="M42" s="213">
        <f t="shared" si="3"/>
        <v>81</v>
      </c>
      <c r="O42" s="202">
        <v>0</v>
      </c>
    </row>
    <row r="43" spans="1:15" ht="14.35" customHeight="1" x14ac:dyDescent="0.45">
      <c r="A43" s="214">
        <v>4</v>
      </c>
      <c r="B43" s="225" t="s">
        <v>23</v>
      </c>
      <c r="C43" s="215">
        <f t="shared" si="2"/>
        <v>4</v>
      </c>
      <c r="D43" s="215" cm="1">
        <f t="array" ref="D43">SUM(LARGE(E43:J43,{1,2,3,4}))</f>
        <v>291</v>
      </c>
      <c r="E43" s="215">
        <f>IF(ISERROR(VLOOKUP(B43,'Race 1'!$H$3:$J$77,3,FALSE)),0,VLOOKUP(B43,'Race 1'!$H$3:$J$77,3,FALSE))</f>
        <v>75</v>
      </c>
      <c r="F43" s="215">
        <f>IF(ISERROR(VLOOKUP(B43,'Race 2'!$H$3:$J$77,3,FALSE)),0,VLOOKUP(B43,'Race 2'!$H$3:$J$77,3,FALSE))</f>
        <v>69</v>
      </c>
      <c r="G43" s="215">
        <f>IF(ISERROR(VLOOKUP(B43,'Race 3'!$H$3:$L$69,3,FALSE)),0,VLOOKUP(B43,'Race 3'!$H$3:$L$69,3,FALSE))</f>
        <v>0</v>
      </c>
      <c r="H43" s="215">
        <f>IF(ISERROR(VLOOKUP(B43,'Race 4'!$H$3:$J$53,3,FALSE)),0,VLOOKUP(B43,'Race 4'!$H$3:$J$53,3,FALSE))</f>
        <v>78</v>
      </c>
      <c r="I43" s="215">
        <f>IF(ISERROR(VLOOKUP(B43,'Race 5'!$H$3:$J$95,3,FALSE)),0,VLOOKUP(B43,'Race 5'!$H$3:$J$95,3,FALSE))</f>
        <v>69</v>
      </c>
      <c r="J43" s="215">
        <f>IF(ISERROR(VLOOKUP(B43,'Race 6'!$H$3:$J$66,3,FALSE)),0,VLOOKUP(B43,'Race 6'!$H$3:$J$66,3,FALSE))</f>
        <v>0</v>
      </c>
      <c r="K43" s="216">
        <v>4</v>
      </c>
      <c r="M43" s="213">
        <f t="shared" si="3"/>
        <v>72.75</v>
      </c>
      <c r="O43" s="202">
        <v>0</v>
      </c>
    </row>
    <row r="44" spans="1:15" ht="14.35" customHeight="1" x14ac:dyDescent="0.45">
      <c r="A44" s="214">
        <v>5</v>
      </c>
      <c r="B44" s="226" t="s">
        <v>37</v>
      </c>
      <c r="C44" s="215">
        <f t="shared" si="2"/>
        <v>3</v>
      </c>
      <c r="D44" s="215" cm="1">
        <f t="array" ref="D44">SUM(LARGE(E44:J44,{1,2,3,4}))</f>
        <v>233</v>
      </c>
      <c r="E44" s="215">
        <f>IF(ISERROR(VLOOKUP(B44,'Race 1'!$H$3:$J$77,3,FALSE)),0,VLOOKUP(B44,'Race 1'!$H$3:$J$77,3,FALSE))</f>
        <v>80</v>
      </c>
      <c r="F44" s="215">
        <f>IF(ISERROR(VLOOKUP(B44,'Race 2'!$H$3:$J$77,3,FALSE)),0,VLOOKUP(B44,'Race 2'!$H$3:$J$77,3,FALSE))</f>
        <v>71</v>
      </c>
      <c r="G44" s="215">
        <f>IF(ISERROR(VLOOKUP(B44,'Race 3'!$H$3:$L$69,3,FALSE)),0,VLOOKUP(B44,'Race 3'!$H$3:$L$69,3,FALSE))</f>
        <v>0</v>
      </c>
      <c r="H44" s="215">
        <f>IF(ISERROR(VLOOKUP(B44,'Race 4'!$H$3:$J$53,3,FALSE)),0,VLOOKUP(B44,'Race 4'!$H$3:$J$53,3,FALSE))</f>
        <v>0</v>
      </c>
      <c r="I44" s="215">
        <f>IF(ISERROR(VLOOKUP(B44,'Race 5'!$H$3:$J$95,3,FALSE)),0,VLOOKUP(B44,'Race 5'!$H$3:$J$95,3,FALSE))</f>
        <v>82</v>
      </c>
      <c r="J44" s="215">
        <f>IF(ISERROR(VLOOKUP(B44,'Race 6'!$H$3:$J$66,3,FALSE)),0,VLOOKUP(B44,'Race 6'!$H$3:$J$66,3,FALSE))</f>
        <v>0</v>
      </c>
      <c r="K44" s="216">
        <v>4</v>
      </c>
      <c r="M44" s="213">
        <f t="shared" si="3"/>
        <v>77.666666666666671</v>
      </c>
      <c r="O44" s="202">
        <v>0</v>
      </c>
    </row>
    <row r="45" spans="1:15" ht="14.35" customHeight="1" x14ac:dyDescent="0.45">
      <c r="A45" s="214">
        <v>6</v>
      </c>
      <c r="B45" s="226" t="s">
        <v>54</v>
      </c>
      <c r="C45" s="215">
        <f t="shared" si="2"/>
        <v>2</v>
      </c>
      <c r="D45" s="215" cm="1">
        <f t="array" ref="D45">SUM(LARGE(E45:J45,{1,2,3,4}))</f>
        <v>167</v>
      </c>
      <c r="E45" s="215">
        <f>IF(ISERROR(VLOOKUP(B45,'Race 1'!$H$3:$J$77,3,FALSE)),0,VLOOKUP(B45,'Race 1'!$H$3:$J$77,3,FALSE))</f>
        <v>0</v>
      </c>
      <c r="F45" s="215">
        <f>IF(ISERROR(VLOOKUP(B45,'Race 2'!$H$3:$J$99,3,FALSE)),0,VLOOKUP(B45,'Race 2'!$H$3:$J$99,3,FALSE))</f>
        <v>0</v>
      </c>
      <c r="G45" s="215">
        <f>IF(ISERROR(VLOOKUP(B45,'Race 3'!$H$3:$L$69,3,FALSE)),0,VLOOKUP(B45,'Race 3'!$H$3:$L$69,3,FALSE))</f>
        <v>0</v>
      </c>
      <c r="H45" s="215">
        <f>IF(ISERROR(VLOOKUP(B45,'Race 4'!$H$3:$J$53,3,FALSE)),0,VLOOKUP(B45,'Race 4'!$H$3:$J$53,3,FALSE))</f>
        <v>83</v>
      </c>
      <c r="I45" s="215">
        <f>IF(ISERROR(VLOOKUP(B45,'Race 5'!$H$3:$J$95,3,FALSE)),0,VLOOKUP(B45,'Race 5'!$H$3:$J$95,3,FALSE))</f>
        <v>84</v>
      </c>
      <c r="J45" s="215">
        <f>IF(ISERROR(VLOOKUP(B45,'Race 6'!$H$3:$J$66,3,FALSE)),0,VLOOKUP(B45,'Race 6'!$H$3:$J$66,3,FALSE))</f>
        <v>0</v>
      </c>
      <c r="K45" s="216">
        <v>4</v>
      </c>
      <c r="M45" s="213">
        <f t="shared" si="3"/>
        <v>83.5</v>
      </c>
      <c r="O45" s="202">
        <v>0</v>
      </c>
    </row>
    <row r="46" spans="1:15" ht="14.35" customHeight="1" x14ac:dyDescent="0.45">
      <c r="A46" s="214">
        <v>7</v>
      </c>
      <c r="B46" s="225" t="s">
        <v>86</v>
      </c>
      <c r="C46" s="215">
        <f t="shared" si="2"/>
        <v>2</v>
      </c>
      <c r="D46" s="215" cm="1">
        <f t="array" ref="D46">SUM(LARGE(E46:J46,{1,2,3,4}))</f>
        <v>165</v>
      </c>
      <c r="E46" s="215">
        <f>IF(ISERROR(VLOOKUP(B46,'Race 1'!$H$3:$J$77,3,FALSE)),0,VLOOKUP(B46,'Race 1'!$H$3:$J$77,3,FALSE))</f>
        <v>81</v>
      </c>
      <c r="F46" s="215">
        <f>IF(ISERROR(VLOOKUP(B46,'Race 2'!$H$3:$J$77,3,FALSE)),0,VLOOKUP(B46,'Race 2'!$H$3:$J$77,3,FALSE))</f>
        <v>0</v>
      </c>
      <c r="G46" s="215">
        <f>IF(ISERROR(VLOOKUP(B46,'Race 3'!$H$3:$L$69,3,FALSE)),0,VLOOKUP(B46,'Race 3'!$H$3:$L$69,3,FALSE))</f>
        <v>0</v>
      </c>
      <c r="H46" s="215">
        <f>IF(ISERROR(VLOOKUP(B46,'Race 4'!$H$3:$J$53,3,FALSE)),0,VLOOKUP(B46,'Race 4'!$H$3:$J$53,3,FALSE))</f>
        <v>84</v>
      </c>
      <c r="I46" s="215">
        <f>IF(ISERROR(VLOOKUP(B46,'Race 5'!$H$3:$J$95,3,FALSE)),0,VLOOKUP(B46,'Race 5'!$H$3:$J$95,3,FALSE))</f>
        <v>0</v>
      </c>
      <c r="J46" s="215">
        <f>IF(ISERROR(VLOOKUP(B46,'Race 6'!$H$3:$J$66,3,FALSE)),0,VLOOKUP(B46,'Race 6'!$H$3:$J$66,3,FALSE))</f>
        <v>0</v>
      </c>
      <c r="K46" s="216">
        <v>4</v>
      </c>
      <c r="M46" s="213">
        <f t="shared" si="3"/>
        <v>82.5</v>
      </c>
      <c r="O46" s="202">
        <v>0</v>
      </c>
    </row>
    <row r="47" spans="1:15" ht="14.35" customHeight="1" x14ac:dyDescent="0.45">
      <c r="A47" s="214">
        <v>8</v>
      </c>
      <c r="B47" s="226" t="s">
        <v>82</v>
      </c>
      <c r="C47" s="215">
        <f t="shared" si="2"/>
        <v>2</v>
      </c>
      <c r="D47" s="215" cm="1">
        <f t="array" ref="D47">SUM(LARGE(E47:J47,{1,2,3,4}))</f>
        <v>162</v>
      </c>
      <c r="E47" s="215">
        <f>IF(ISERROR(VLOOKUP(B47,'Race 1'!$H$3:$J$77,3,FALSE)),0,VLOOKUP(B47,'Race 1'!$H$3:$J$77,3,FALSE))</f>
        <v>0</v>
      </c>
      <c r="F47" s="215">
        <f>IF(ISERROR(VLOOKUP(B47,'Race 2'!$H$3:$J$77,3,FALSE)),0,VLOOKUP(B47,'Race 2'!$H$3:$J$77,3,FALSE))</f>
        <v>0</v>
      </c>
      <c r="G47" s="215">
        <f>IF(ISERROR(VLOOKUP(B47,'Race 3'!$H$3:$L$69,3,FALSE)),0,VLOOKUP(B47,'Race 3'!$H$3:$L$69,3,FALSE))</f>
        <v>88</v>
      </c>
      <c r="H47" s="215">
        <f>IF(ISERROR(VLOOKUP(B47,'Race 4'!$H$3:$J$53,3,FALSE)),0,VLOOKUP(B47,'Race 4'!$H$3:$J$53,3,FALSE))</f>
        <v>0</v>
      </c>
      <c r="I47" s="215">
        <f>IF(ISERROR(VLOOKUP(B47,'Race 5'!$H$3:$J$95,3,FALSE)),0,VLOOKUP(B47,'Race 5'!$H$3:$J$95,3,FALSE))</f>
        <v>74</v>
      </c>
      <c r="J47" s="215">
        <f>IF(ISERROR(VLOOKUP(B47,'Race 6'!$H$3:$J$66,3,FALSE)),0,VLOOKUP(B47,'Race 6'!$H$3:$J$66,3,FALSE))</f>
        <v>0</v>
      </c>
      <c r="K47" s="216">
        <v>4</v>
      </c>
      <c r="M47" s="213">
        <f t="shared" si="3"/>
        <v>81</v>
      </c>
      <c r="O47" s="202">
        <v>54</v>
      </c>
    </row>
    <row r="48" spans="1:15" ht="14.35" customHeight="1" x14ac:dyDescent="0.45">
      <c r="A48" s="214">
        <v>9</v>
      </c>
      <c r="B48" s="226" t="s">
        <v>130</v>
      </c>
      <c r="C48" s="215">
        <f t="shared" si="2"/>
        <v>2</v>
      </c>
      <c r="D48" s="215" cm="1">
        <f t="array" ref="D48">SUM(LARGE(E48:J48,{1,2,3,4}))</f>
        <v>160</v>
      </c>
      <c r="E48" s="215">
        <f>IF(ISERROR(VLOOKUP(B48,'Race 1'!$H$3:$J$77,3,FALSE)),0,VLOOKUP(B48,'Race 1'!$H$3:$J$77,3,FALSE))</f>
        <v>0</v>
      </c>
      <c r="F48" s="215">
        <f>IF(ISERROR(VLOOKUP(B48,'Race 2'!$H$3:$J$77,3,FALSE)),0,VLOOKUP(B48,'Race 2'!$H$3:$J$77,3,FALSE))</f>
        <v>0</v>
      </c>
      <c r="G48" s="215">
        <f>IF(ISERROR(VLOOKUP(B48,'Race 3'!$H$3:$L$69,3,FALSE)),0,VLOOKUP(B48,'Race 3'!$H$3:$L$69,3,FALSE))</f>
        <v>0</v>
      </c>
      <c r="H48" s="215">
        <f>IF(ISERROR(VLOOKUP(B48,'Race 4'!$H$3:$J$53,3,FALSE)),0,VLOOKUP(B48,'Race 4'!$H$3:$J$53,3,FALSE))</f>
        <v>81</v>
      </c>
      <c r="I48" s="215">
        <f>IF(ISERROR(VLOOKUP(B48,'Race 5'!$H$3:$J$95,3,FALSE)),0,VLOOKUP(B48,'Race 5'!$H$3:$J$95,3,FALSE))</f>
        <v>79</v>
      </c>
      <c r="J48" s="215">
        <f>IF(ISERROR(VLOOKUP(B48,'Race 6'!$H$3:$J$66,3,FALSE)),0,VLOOKUP(B48,'Race 6'!$H$3:$J$66,3,FALSE))</f>
        <v>0</v>
      </c>
      <c r="K48" s="216">
        <v>4</v>
      </c>
      <c r="M48" s="213">
        <f t="shared" si="3"/>
        <v>80</v>
      </c>
      <c r="O48" s="202">
        <v>55</v>
      </c>
    </row>
    <row r="49" spans="1:15" ht="14.35" customHeight="1" x14ac:dyDescent="0.45">
      <c r="A49" s="214">
        <v>10</v>
      </c>
      <c r="B49" s="225" t="s">
        <v>183</v>
      </c>
      <c r="C49" s="215">
        <f t="shared" si="2"/>
        <v>2</v>
      </c>
      <c r="D49" s="215" cm="1">
        <f t="array" ref="D49">SUM(LARGE(E49:J49,{1,2,3,4}))</f>
        <v>159</v>
      </c>
      <c r="E49" s="215">
        <f>IF(ISERROR(VLOOKUP(B49,'Race 1'!$H$3:$J$77,3,FALSE)),0,VLOOKUP(B49,'Race 1'!$H$3:$J$77,3,FALSE))</f>
        <v>0</v>
      </c>
      <c r="F49" s="215">
        <f>IF(ISERROR(VLOOKUP(B49,'Race 2'!$H$3:$J$77,3,FALSE)),0,VLOOKUP(B49,'Race 2'!$H$3:$J$77,3,FALSE))</f>
        <v>76</v>
      </c>
      <c r="G49" s="215">
        <f>IF(ISERROR(VLOOKUP(B49,'Race 3'!$H$3:$L$69,3,FALSE)),0,VLOOKUP(B49,'Race 3'!$H$3:$L$69,3,FALSE))</f>
        <v>83</v>
      </c>
      <c r="H49" s="215">
        <f>IF(ISERROR(VLOOKUP(B49,'Race 4'!$H$3:$J$53,3,FALSE)),0,VLOOKUP(B49,'Race 4'!$H$3:$J$53,3,FALSE))</f>
        <v>0</v>
      </c>
      <c r="I49" s="215">
        <f>IF(ISERROR(VLOOKUP(B49,'Race 5'!$H$3:$J$95,3,FALSE)),0,VLOOKUP(B49,'Race 5'!$H$3:$J$95,3,FALSE))</f>
        <v>0</v>
      </c>
      <c r="J49" s="215">
        <f>IF(ISERROR(VLOOKUP(B49,'Race 6'!$H$3:$J$66,3,FALSE)),0,VLOOKUP(B49,'Race 6'!$H$3:$J$66,3,FALSE))</f>
        <v>0</v>
      </c>
      <c r="K49" s="216">
        <v>4</v>
      </c>
      <c r="M49" s="213">
        <f t="shared" si="3"/>
        <v>79.5</v>
      </c>
      <c r="O49" s="202">
        <v>56</v>
      </c>
    </row>
    <row r="50" spans="1:15" ht="14.35" customHeight="1" x14ac:dyDescent="0.45">
      <c r="A50" s="214">
        <v>11</v>
      </c>
      <c r="B50" s="225" t="s">
        <v>192</v>
      </c>
      <c r="C50" s="215">
        <f t="shared" si="2"/>
        <v>2</v>
      </c>
      <c r="D50" s="215" cm="1">
        <f t="array" ref="D50">SUM(LARGE(E50:J50,{1,2,3,4}))</f>
        <v>154</v>
      </c>
      <c r="E50" s="215">
        <f>IF(ISERROR(VLOOKUP(B50,'Race 1'!$H$3:$J$77,3,FALSE)),0,VLOOKUP(B50,'Race 1'!$H$3:$J$77,3,FALSE))</f>
        <v>0</v>
      </c>
      <c r="F50" s="215">
        <f>IF(ISERROR(VLOOKUP(B50,'Race 2'!$H$3:$J$77,3,FALSE)),0,VLOOKUP(B50,'Race 2'!$H$3:$J$77,3,FALSE))</f>
        <v>0</v>
      </c>
      <c r="G50" s="215">
        <f>IF(ISERROR(VLOOKUP(B50,'Race 3'!$H$3:$L$69,3,FALSE)),0,VLOOKUP(B50,'Race 3'!$H$3:$L$69,3,FALSE))</f>
        <v>78</v>
      </c>
      <c r="H50" s="215">
        <f>IF(ISERROR(VLOOKUP(B50,'Race 4'!$H$3:$J$53,3,FALSE)),0,VLOOKUP(B50,'Race 4'!$H$3:$J$53,3,FALSE))</f>
        <v>76</v>
      </c>
      <c r="I50" s="215">
        <f>IF(ISERROR(VLOOKUP(B50,'Race 5'!$H$3:$J$95,3,FALSE)),0,VLOOKUP(B50,'Race 5'!$H$3:$J$95,3,FALSE))</f>
        <v>0</v>
      </c>
      <c r="J50" s="215">
        <f>IF(ISERROR(VLOOKUP(B50,'Race 6'!$H$3:$J$66,3,FALSE)),0,VLOOKUP(B50,'Race 6'!$H$3:$J$66,3,FALSE))</f>
        <v>0</v>
      </c>
      <c r="K50" s="217">
        <v>4</v>
      </c>
      <c r="M50" s="213">
        <f t="shared" si="3"/>
        <v>77</v>
      </c>
      <c r="O50" s="202">
        <v>57</v>
      </c>
    </row>
    <row r="51" spans="1:15" ht="14.35" customHeight="1" x14ac:dyDescent="0.45">
      <c r="A51" s="214">
        <v>12</v>
      </c>
      <c r="B51" s="226" t="s">
        <v>146</v>
      </c>
      <c r="C51" s="215">
        <f t="shared" si="2"/>
        <v>1</v>
      </c>
      <c r="D51" s="215" cm="1">
        <f t="array" ref="D51">SUM(LARGE(E51:J51,{1,2,3,4}))</f>
        <v>84</v>
      </c>
      <c r="E51" s="215">
        <f>IF(ISERROR(VLOOKUP(B51,'Race 1'!$H$3:$J$77,3,FALSE)),0,VLOOKUP(B51,'Race 1'!$H$3:$J$77,3,FALSE))</f>
        <v>0</v>
      </c>
      <c r="F51" s="215">
        <f>IF(ISERROR(VLOOKUP(B51,'Race 2'!$H$3:$J$99,3,FALSE)),0,VLOOKUP(B51,'Race 2'!$H$3:$J$99,3,FALSE))</f>
        <v>0</v>
      </c>
      <c r="G51" s="215">
        <f>IF(ISERROR(VLOOKUP(B51,'Race 3'!$H$3:$L$69,3,FALSE)),0,VLOOKUP(B51,'Race 3'!$H$3:$L$69,3,FALSE))</f>
        <v>84</v>
      </c>
      <c r="H51" s="215">
        <f>IF(ISERROR(VLOOKUP(B51,'Race 4'!$H$3:$J$53,3,FALSE)),0,VLOOKUP(B51,'Race 4'!$H$3:$J$53,3,FALSE))</f>
        <v>0</v>
      </c>
      <c r="I51" s="215">
        <f>IF(ISERROR(VLOOKUP(B51,'Race 5'!$H$3:$J$95,3,FALSE)),0,VLOOKUP(B51,'Race 5'!$H$3:$J$95,3,FALSE))</f>
        <v>0</v>
      </c>
      <c r="J51" s="215">
        <f>IF(ISERROR(VLOOKUP(B51,'Race 6'!$H$3:$J$66,3,FALSE)),0,VLOOKUP(B51,'Race 6'!$H$3:$J$66,3,FALSE))</f>
        <v>0</v>
      </c>
      <c r="K51" s="216">
        <v>4</v>
      </c>
      <c r="M51" s="213">
        <f t="shared" si="3"/>
        <v>84</v>
      </c>
      <c r="O51" s="202">
        <v>58</v>
      </c>
    </row>
    <row r="52" spans="1:15" ht="14.35" customHeight="1" x14ac:dyDescent="0.45">
      <c r="A52" s="214">
        <v>13</v>
      </c>
      <c r="B52" s="226" t="s">
        <v>19</v>
      </c>
      <c r="C52" s="215">
        <f t="shared" si="2"/>
        <v>1</v>
      </c>
      <c r="D52" s="215" cm="1">
        <f t="array" ref="D52">SUM(LARGE(E52:J52,{1,2,3,4}))</f>
        <v>82</v>
      </c>
      <c r="E52" s="215">
        <f>IF(ISERROR(VLOOKUP(B52,'Race 1'!$H$3:$J$77,3,FALSE)),0,VLOOKUP(B52,'Race 1'!$H$3:$J$77,3,FALSE))</f>
        <v>0</v>
      </c>
      <c r="F52" s="215">
        <f>IF(ISERROR(VLOOKUP(B52,'Race 2'!$H$3:$J$77,3,FALSE)),0,VLOOKUP(B52,'Race 2'!$H$3:$J$77,3,FALSE))</f>
        <v>0</v>
      </c>
      <c r="G52" s="215">
        <f>IF(ISERROR(VLOOKUP(B52,'Race 3'!$H$3:$L$69,3,FALSE)),0,VLOOKUP(B52,'Race 3'!$H$3:$L$69,3,FALSE))</f>
        <v>0</v>
      </c>
      <c r="H52" s="215">
        <f>IF(ISERROR(VLOOKUP(B52,'Race 4'!$H$3:$J$53,3,FALSE)),0,VLOOKUP(B52,'Race 4'!$H$3:$J$53,3,FALSE))</f>
        <v>82</v>
      </c>
      <c r="I52" s="215">
        <f>IF(ISERROR(VLOOKUP(B52,'Race 5'!$H$3:$J$95,3,FALSE)),0,VLOOKUP(B52,'Race 5'!$H$3:$J$95,3,FALSE))</f>
        <v>0</v>
      </c>
      <c r="J52" s="215">
        <f>IF(ISERROR(VLOOKUP(B52,'Race 6'!$H$3:$J$66,3,FALSE)),0,VLOOKUP(B52,'Race 6'!$H$3:$J$66,3,FALSE))</f>
        <v>0</v>
      </c>
      <c r="K52" s="216">
        <v>4</v>
      </c>
      <c r="M52" s="213">
        <f t="shared" si="3"/>
        <v>82</v>
      </c>
      <c r="O52" s="202">
        <v>59</v>
      </c>
    </row>
    <row r="53" spans="1:15" ht="14.35" customHeight="1" x14ac:dyDescent="0.45">
      <c r="A53" s="214">
        <v>14</v>
      </c>
      <c r="B53" s="225" t="s">
        <v>30</v>
      </c>
      <c r="C53" s="215">
        <f t="shared" si="2"/>
        <v>1</v>
      </c>
      <c r="D53" s="215" cm="1">
        <f t="array" ref="D53">SUM(LARGE(E53:J53,{1,2,3,4}))</f>
        <v>81</v>
      </c>
      <c r="E53" s="215">
        <f>IF(ISERROR(VLOOKUP(B53,'Race 1'!$H$3:$J$77,3,FALSE)),0,VLOOKUP(B53,'Race 1'!$H$3:$J$77,3,FALSE))</f>
        <v>0</v>
      </c>
      <c r="F53" s="215">
        <f>IF(ISERROR(VLOOKUP(B53,'Race 2'!$H$3:$J$77,3,FALSE)),0,VLOOKUP(B53,'Race 2'!$H$3:$J$77,3,FALSE))</f>
        <v>0</v>
      </c>
      <c r="G53" s="215">
        <f>IF(ISERROR(VLOOKUP(B53,'Race 3'!$H$3:$L$69,3,FALSE)),0,VLOOKUP(B53,'Race 3'!$H$3:$L$69,3,FALSE))</f>
        <v>0</v>
      </c>
      <c r="H53" s="215">
        <f>IF(ISERROR(VLOOKUP(B53,'Race 4'!$H$3:$J$53,3,FALSE)),0,VLOOKUP(B53,'Race 4'!$H$3:$J$53,3,FALSE))</f>
        <v>0</v>
      </c>
      <c r="I53" s="215">
        <f>IF(ISERROR(VLOOKUP(B53,'Race 5'!$H$3:$J$95,3,FALSE)),0,VLOOKUP(B53,'Race 5'!$H$3:$J$95,3,FALSE))</f>
        <v>81</v>
      </c>
      <c r="J53" s="215">
        <f>IF(ISERROR(VLOOKUP(B53,'Race 6'!$H$3:$J$66,3,FALSE)),0,VLOOKUP(B53,'Race 6'!$H$3:$J$66,3,FALSE))</f>
        <v>0</v>
      </c>
      <c r="K53" s="217">
        <v>4</v>
      </c>
      <c r="M53" s="213">
        <f t="shared" si="3"/>
        <v>81</v>
      </c>
      <c r="O53" s="202">
        <v>60</v>
      </c>
    </row>
    <row r="54" spans="1:15" ht="14.35" customHeight="1" x14ac:dyDescent="0.45">
      <c r="A54" s="214">
        <v>15</v>
      </c>
      <c r="B54" s="225" t="s">
        <v>196</v>
      </c>
      <c r="C54" s="215">
        <f t="shared" si="2"/>
        <v>1</v>
      </c>
      <c r="D54" s="215" cm="1">
        <f t="array" ref="D54">SUM(LARGE(E54:J54,{1,2,3,4}))</f>
        <v>80</v>
      </c>
      <c r="E54" s="215">
        <f>IF(ISERROR(VLOOKUP(B54,'Race 1'!$H$3:$J$77,3,FALSE)),0,VLOOKUP(B54,'Race 1'!$H$3:$J$77,3,FALSE))</f>
        <v>0</v>
      </c>
      <c r="F54" s="215">
        <f>IF(ISERROR(VLOOKUP(B54,'Race 2'!$H$3:$J$99,3,FALSE)),0,VLOOKUP(B54,'Race 2'!$H$3:$J$99,3,FALSE))</f>
        <v>0</v>
      </c>
      <c r="G54" s="215">
        <f>IF(ISERROR(VLOOKUP(B54,'Race 3'!$H$3:$L$69,3,FALSE)),0,VLOOKUP(B54,'Race 3'!$H$3:$L$69,3,FALSE))</f>
        <v>80</v>
      </c>
      <c r="H54" s="215">
        <f>IF(ISERROR(VLOOKUP(B54,'Race 4'!$H$3:$J$53,3,FALSE)),0,VLOOKUP(B54,'Race 4'!$H$3:$J$53,3,FALSE))</f>
        <v>0</v>
      </c>
      <c r="I54" s="215">
        <f>IF(ISERROR(VLOOKUP(B54,'Race 5'!$H$3:$J$95,3,FALSE)),0,VLOOKUP(B54,'Race 5'!$H$3:$J$95,3,FALSE))</f>
        <v>0</v>
      </c>
      <c r="J54" s="215">
        <f>IF(ISERROR(VLOOKUP(B54,'Race 6'!$H$3:$J$66,3,FALSE)),0,VLOOKUP(B54,'Race 6'!$H$3:$J$66,3,FALSE))</f>
        <v>0</v>
      </c>
      <c r="K54" s="216">
        <v>4</v>
      </c>
      <c r="M54" s="213">
        <f t="shared" si="3"/>
        <v>80</v>
      </c>
      <c r="O54" s="202">
        <v>60</v>
      </c>
    </row>
    <row r="55" spans="1:15" ht="14.35" customHeight="1" x14ac:dyDescent="0.45">
      <c r="A55" s="214">
        <v>16</v>
      </c>
      <c r="B55" s="226" t="s">
        <v>230</v>
      </c>
      <c r="C55" s="215">
        <f t="shared" si="2"/>
        <v>1</v>
      </c>
      <c r="D55" s="215" cm="1">
        <f t="array" ref="D55">SUM(LARGE(E55:J55,{1,2,3,4}))</f>
        <v>72</v>
      </c>
      <c r="E55" s="215">
        <f>IF(ISERROR(VLOOKUP(B55,'Race 1'!$H$3:$J$77,3,FALSE)),0,VLOOKUP(B55,'Race 1'!$H$3:$J$77,3,FALSE))</f>
        <v>0</v>
      </c>
      <c r="F55" s="215">
        <f>IF(ISERROR(VLOOKUP(B55,'Race 2'!$H$3:$J$99,3,FALSE)),0,VLOOKUP(B55,'Race 2'!$H$3:$J$99,3,FALSE))</f>
        <v>0</v>
      </c>
      <c r="G55" s="215">
        <f>IF(ISERROR(VLOOKUP(B55,'Race 3'!$H$3:$L$69,3,FALSE)),0,VLOOKUP(B55,'Race 3'!$H$3:$L$69,3,FALSE))</f>
        <v>0</v>
      </c>
      <c r="H55" s="215">
        <f>IF(ISERROR(VLOOKUP(B55,'Race 4'!$H$3:$J$53,3,FALSE)),0,VLOOKUP(B55,'Race 4'!$H$3:$J$53,3,FALSE))</f>
        <v>0</v>
      </c>
      <c r="I55" s="215">
        <f>IF(ISERROR(VLOOKUP(B55,'Race 5'!$H$3:$J$95,3,FALSE)),0,VLOOKUP(B55,'Race 5'!$H$3:$J$95,3,FALSE))</f>
        <v>72</v>
      </c>
      <c r="J55" s="215">
        <f>IF(ISERROR(VLOOKUP(B55,'Race 6'!$H$3:$J$66,3,FALSE)),0,VLOOKUP(B55,'Race 6'!$H$3:$J$66,3,FALSE))</f>
        <v>0</v>
      </c>
      <c r="K55" s="216">
        <v>4</v>
      </c>
      <c r="M55" s="213">
        <f t="shared" si="3"/>
        <v>72</v>
      </c>
      <c r="O55" s="202">
        <v>61</v>
      </c>
    </row>
    <row r="56" spans="1:15" ht="14.35" customHeight="1" thickBot="1" x14ac:dyDescent="0.5">
      <c r="A56" s="221">
        <v>17</v>
      </c>
      <c r="B56" s="227" t="s">
        <v>234</v>
      </c>
      <c r="C56" s="222">
        <f t="shared" si="2"/>
        <v>1</v>
      </c>
      <c r="D56" s="222" cm="1">
        <f t="array" ref="D56">SUM(LARGE(E56:J56,{1,2,3,4}))</f>
        <v>71</v>
      </c>
      <c r="E56" s="222">
        <f>IF(ISERROR(VLOOKUP(B56,'Race 1'!$H$3:$J$77,3,FALSE)),0,VLOOKUP(B56,'Race 1'!$H$3:$J$77,3,FALSE))</f>
        <v>0</v>
      </c>
      <c r="F56" s="222">
        <f>IF(ISERROR(VLOOKUP(B56,'Race 2'!$H$3:$J$99,3,FALSE)),0,VLOOKUP(B56,'Race 2'!$H$3:$J$99,3,FALSE))</f>
        <v>0</v>
      </c>
      <c r="G56" s="222">
        <f>IF(ISERROR(VLOOKUP(B56,'Race 3'!$H$3:$L$69,3,FALSE)),0,VLOOKUP(B56,'Race 3'!$H$3:$L$69,3,FALSE))</f>
        <v>0</v>
      </c>
      <c r="H56" s="222">
        <f>IF(ISERROR(VLOOKUP(B56,'Race 4'!$H$3:$J$53,3,FALSE)),0,VLOOKUP(B56,'Race 4'!$H$3:$J$53,3,FALSE))</f>
        <v>0</v>
      </c>
      <c r="I56" s="222">
        <f>IF(ISERROR(VLOOKUP(B56,'Race 5'!$H$3:$J$95,3,FALSE)),0,VLOOKUP(B56,'Race 5'!$H$3:$J$95,3,FALSE))</f>
        <v>71</v>
      </c>
      <c r="J56" s="222">
        <f>IF(ISERROR(VLOOKUP(B56,'Race 6'!$H$3:$J$66,3,FALSE)),0,VLOOKUP(B56,'Race 6'!$H$3:$J$66,3,FALSE))</f>
        <v>0</v>
      </c>
      <c r="K56" s="223">
        <v>4</v>
      </c>
      <c r="M56" s="220">
        <f t="shared" si="3"/>
        <v>71</v>
      </c>
      <c r="O56" s="202">
        <v>62</v>
      </c>
    </row>
    <row r="57" spans="1:15" ht="14.35" customHeight="1" x14ac:dyDescent="0.45">
      <c r="A57" s="214">
        <v>1</v>
      </c>
      <c r="B57" s="225" t="s">
        <v>12</v>
      </c>
      <c r="C57" s="215">
        <f t="shared" si="2"/>
        <v>5</v>
      </c>
      <c r="D57" s="215" cm="1">
        <f t="array" ref="D57">SUM(LARGE(E57:J57,{1,2,3,4}))</f>
        <v>309</v>
      </c>
      <c r="E57" s="215">
        <f>IF(ISERROR(VLOOKUP(B57,'Race 1'!$H$3:$J$77,3,FALSE)),0,VLOOKUP(B57,'Race 1'!$H$3:$J$77,3,FALSE))</f>
        <v>72</v>
      </c>
      <c r="F57" s="215">
        <f>IF(ISERROR(VLOOKUP(B57,'Race 2'!$H$3:$J$77,3,FALSE)),0,VLOOKUP(B57,'Race 2'!$H$3:$J$77,3,FALSE))</f>
        <v>73</v>
      </c>
      <c r="G57" s="215">
        <f>IF(ISERROR(VLOOKUP(B57,'Race 3'!$H$3:$L$69,3,FALSE)),0,VLOOKUP(B57,'Race 3'!$H$3:$L$69,3,FALSE))</f>
        <v>82</v>
      </c>
      <c r="H57" s="215">
        <f>IF(ISERROR(VLOOKUP(B57,'Race 4'!$H$3:$J$53,3,FALSE)),0,VLOOKUP(B57,'Race 4'!$H$3:$J$53,3,FALSE))</f>
        <v>0</v>
      </c>
      <c r="I57" s="215">
        <f>IF(ISERROR(VLOOKUP(B57,'Race 5'!$H$3:$J$95,3,FALSE)),0,VLOOKUP(B57,'Race 5'!$H$3:$J$95,3,FALSE))</f>
        <v>70</v>
      </c>
      <c r="J57" s="215">
        <f>IF(ISERROR(VLOOKUP(B57,'Race 6'!$H$3:$J$66,3,FALSE)),0,VLOOKUP(B57,'Race 6'!$H$3:$J$66,3,FALSE))</f>
        <v>82</v>
      </c>
      <c r="K57" s="216">
        <v>5</v>
      </c>
      <c r="M57" s="213">
        <f t="shared" si="3"/>
        <v>61.8</v>
      </c>
      <c r="O57" s="202">
        <v>63</v>
      </c>
    </row>
    <row r="58" spans="1:15" ht="14.35" customHeight="1" x14ac:dyDescent="0.45">
      <c r="A58" s="214">
        <v>2</v>
      </c>
      <c r="B58" s="226" t="s">
        <v>13</v>
      </c>
      <c r="C58" s="215">
        <f t="shared" si="2"/>
        <v>6</v>
      </c>
      <c r="D58" s="215" cm="1">
        <f t="array" ref="D58">SUM(LARGE(E58:J58,{1,2,3,4}))</f>
        <v>295</v>
      </c>
      <c r="E58" s="215">
        <f>IF(ISERROR(VLOOKUP(B58,'Race 1'!$H$3:$J$77,3,FALSE)),0,VLOOKUP(B58,'Race 1'!$H$3:$J$77,3,FALSE))</f>
        <v>68</v>
      </c>
      <c r="F58" s="215">
        <f>IF(ISERROR(VLOOKUP(B58,'Race 2'!$H$3:$J$77,3,FALSE)),0,VLOOKUP(B58,'Race 2'!$H$3:$J$77,3,FALSE))</f>
        <v>66</v>
      </c>
      <c r="G58" s="215">
        <f>IF(ISERROR(VLOOKUP(B58,'Race 3'!$H$3:$L$69,3,FALSE)),0,VLOOKUP(B58,'Race 3'!$H$3:$L$69,3,FALSE))</f>
        <v>73</v>
      </c>
      <c r="H58" s="215">
        <f>IF(ISERROR(VLOOKUP(B58,'Race 4'!$H$3:$J$53,3,FALSE)),0,VLOOKUP(B58,'Race 4'!$H$3:$J$53,3,FALSE))</f>
        <v>74</v>
      </c>
      <c r="I58" s="215">
        <f>IF(ISERROR(VLOOKUP(B58,'Race 5'!$H$3:$J$95,3,FALSE)),0,VLOOKUP(B58,'Race 5'!$H$3:$J$95,3,FALSE))</f>
        <v>58</v>
      </c>
      <c r="J58" s="215">
        <f>IF(ISERROR(VLOOKUP(B58,'Race 6'!$H$3:$J$66,3,FALSE)),0,VLOOKUP(B58,'Race 6'!$H$3:$J$66,3,FALSE))</f>
        <v>80</v>
      </c>
      <c r="K58" s="217">
        <v>5</v>
      </c>
      <c r="M58" s="213">
        <f t="shared" si="3"/>
        <v>49.166666666666664</v>
      </c>
      <c r="O58" s="202">
        <v>64</v>
      </c>
    </row>
    <row r="59" spans="1:15" ht="14.35" customHeight="1" x14ac:dyDescent="0.45">
      <c r="A59" s="266">
        <v>3</v>
      </c>
      <c r="B59" s="267" t="s">
        <v>85</v>
      </c>
      <c r="C59" s="268">
        <f t="shared" si="2"/>
        <v>4</v>
      </c>
      <c r="D59" s="268" cm="1">
        <f t="array" ref="D59">SUM(LARGE(E59:J59,{1,2,3,4}))</f>
        <v>292</v>
      </c>
      <c r="E59" s="268">
        <f>IF(ISERROR(VLOOKUP(B59,'Race 1'!$H$3:$J$77,3,FALSE)),0,VLOOKUP(B59,'Race 1'!$H$3:$J$77,3,FALSE))</f>
        <v>0</v>
      </c>
      <c r="F59" s="268">
        <f>IF(ISERROR(VLOOKUP(B59,'Race 2'!$H$3:$J$77,3,FALSE)),0,VLOOKUP(B59,'Race 2'!$H$3:$J$77,3,FALSE))</f>
        <v>67</v>
      </c>
      <c r="G59" s="268">
        <f>IF(ISERROR(VLOOKUP(B59,'Race 3'!$H$3:$L$69,3,FALSE)),0,VLOOKUP(B59,'Race 3'!$H$3:$L$69,3,FALSE))</f>
        <v>79</v>
      </c>
      <c r="H59" s="268">
        <f>IF(ISERROR(VLOOKUP(B59,'Race 4'!$H$3:$J$53,3,FALSE)),0,VLOOKUP(B59,'Race 4'!$H$3:$J$53,3,FALSE))</f>
        <v>0</v>
      </c>
      <c r="I59" s="268">
        <f>IF(ISERROR(VLOOKUP(B59,'Race 5'!$H$3:$J$95,3,FALSE)),0,VLOOKUP(B59,'Race 5'!$H$3:$J$95,3,FALSE))</f>
        <v>65</v>
      </c>
      <c r="J59" s="268">
        <f>IF(ISERROR(VLOOKUP(B59,'Race 6'!$H$3:$J$66,3,FALSE)),0,VLOOKUP(B59,'Race 6'!$H$3:$J$66,3,FALSE))</f>
        <v>81</v>
      </c>
      <c r="K59" s="269">
        <v>5</v>
      </c>
      <c r="M59" s="213">
        <f t="shared" si="3"/>
        <v>73</v>
      </c>
      <c r="O59" s="202">
        <v>65</v>
      </c>
    </row>
    <row r="60" spans="1:15" ht="14.35" customHeight="1" x14ac:dyDescent="0.45">
      <c r="A60" s="214">
        <v>4</v>
      </c>
      <c r="B60" s="225" t="s">
        <v>90</v>
      </c>
      <c r="C60" s="215">
        <f t="shared" si="2"/>
        <v>3</v>
      </c>
      <c r="D60" s="215" cm="1">
        <f t="array" ref="D60">SUM(LARGE(E60:J60,{1,2,3,4}))</f>
        <v>234</v>
      </c>
      <c r="E60" s="215">
        <f>IF(ISERROR(VLOOKUP(B60,'Race 1'!$H$3:$J$77,3,FALSE)),0,VLOOKUP(B60,'Race 1'!$H$3:$J$77,3,FALSE))</f>
        <v>73</v>
      </c>
      <c r="F60" s="215">
        <f>IF(ISERROR(VLOOKUP(B60,'Race 2'!$H$3:$J$77,3,FALSE)),0,VLOOKUP(B60,'Race 2'!$H$3:$J$77,3,FALSE))</f>
        <v>78</v>
      </c>
      <c r="G60" s="215">
        <f>IF(ISERROR(VLOOKUP(B60,'Race 3'!$H$3:$L$69,3,FALSE)),0,VLOOKUP(B60,'Race 3'!$H$3:$L$69,3,FALSE))</f>
        <v>0</v>
      </c>
      <c r="H60" s="215">
        <f>IF(ISERROR(VLOOKUP(B60,'Race 4'!$H$3:$J$53,3,FALSE)),0,VLOOKUP(B60,'Race 4'!$H$3:$J$53,3,FALSE))</f>
        <v>0</v>
      </c>
      <c r="I60" s="215">
        <f>IF(ISERROR(VLOOKUP(B60,'Race 5'!$H$3:$J$95,3,FALSE)),0,VLOOKUP(B60,'Race 5'!$H$3:$J$95,3,FALSE))</f>
        <v>0</v>
      </c>
      <c r="J60" s="215">
        <f>IF(ISERROR(VLOOKUP(B60,'Race 6'!$H$3:$J$66,3,FALSE)),0,VLOOKUP(B60,'Race 6'!$H$3:$J$66,3,FALSE))</f>
        <v>83</v>
      </c>
      <c r="K60" s="216">
        <v>5</v>
      </c>
      <c r="M60" s="213">
        <f t="shared" si="3"/>
        <v>78</v>
      </c>
      <c r="O60" s="202">
        <v>66</v>
      </c>
    </row>
    <row r="61" spans="1:15" ht="14.35" customHeight="1" x14ac:dyDescent="0.45">
      <c r="A61" s="214">
        <v>5</v>
      </c>
      <c r="B61" s="225" t="s">
        <v>53</v>
      </c>
      <c r="C61" s="215">
        <f t="shared" si="2"/>
        <v>3</v>
      </c>
      <c r="D61" s="215" cm="1">
        <f t="array" ref="D61">SUM(LARGE(E61:J61,{1,2,3,4}))</f>
        <v>225</v>
      </c>
      <c r="E61" s="215">
        <f>IF(ISERROR(VLOOKUP(B61,'Race 1'!$H$3:$J$77,3,FALSE)),0,VLOOKUP(B61,'Race 1'!$H$3:$J$77,3,FALSE))</f>
        <v>71</v>
      </c>
      <c r="F61" s="215">
        <f>IF(ISERROR(VLOOKUP(B61,'Race 2'!$H$3:$J$77,3,FALSE)),0,VLOOKUP(B61,'Race 2'!$H$3:$J$77,3,FALSE))</f>
        <v>77</v>
      </c>
      <c r="G61" s="215">
        <f>IF(ISERROR(VLOOKUP(B61,'Race 3'!$H$3:$L$69,3,FALSE)),0,VLOOKUP(B61,'Race 3'!$H$3:$L$69,3,FALSE))</f>
        <v>0</v>
      </c>
      <c r="H61" s="215">
        <f>IF(ISERROR(VLOOKUP(B61,'Race 4'!$H$3:$J$53,3,FALSE)),0,VLOOKUP(B61,'Race 4'!$H$3:$J$53,3,FALSE))</f>
        <v>77</v>
      </c>
      <c r="I61" s="215">
        <f>IF(ISERROR(VLOOKUP(B61,'Race 5'!$H$3:$J$95,3,FALSE)),0,VLOOKUP(B61,'Race 5'!$H$3:$J$95,3,FALSE))</f>
        <v>0</v>
      </c>
      <c r="J61" s="215">
        <f>IF(ISERROR(VLOOKUP(B61,'Race 6'!$H$3:$J$66,3,FALSE)),0,VLOOKUP(B61,'Race 6'!$H$3:$J$66,3,FALSE))</f>
        <v>0</v>
      </c>
      <c r="K61" s="216">
        <v>5</v>
      </c>
      <c r="M61" s="213">
        <f t="shared" si="3"/>
        <v>75</v>
      </c>
      <c r="O61" s="202">
        <v>67</v>
      </c>
    </row>
    <row r="62" spans="1:15" ht="14.35" customHeight="1" x14ac:dyDescent="0.45">
      <c r="A62" s="214">
        <v>6</v>
      </c>
      <c r="B62" s="225" t="s">
        <v>184</v>
      </c>
      <c r="C62" s="215">
        <f t="shared" si="2"/>
        <v>3</v>
      </c>
      <c r="D62" s="215" cm="1">
        <f t="array" ref="D62">SUM(LARGE(E62:J62,{1,2,3,4}))</f>
        <v>201</v>
      </c>
      <c r="E62" s="215">
        <f>IF(ISERROR(VLOOKUP(B62,'Race 1'!$H$3:$J$77,3,FALSE)),0,VLOOKUP(B62,'Race 1'!$H$3:$J$77,3,FALSE))</f>
        <v>0</v>
      </c>
      <c r="F62" s="215">
        <f>IF(ISERROR(VLOOKUP(B62,'Race 2'!$H$3:$J$77,3,FALSE)),0,VLOOKUP(B62,'Race 2'!$H$3:$J$77,3,FALSE))</f>
        <v>65</v>
      </c>
      <c r="G62" s="215">
        <f>IF(ISERROR(VLOOKUP(B62,'Race 3'!$H$3:$L$69,3,FALSE)),0,VLOOKUP(B62,'Race 3'!$H$3:$L$69,3,FALSE))</f>
        <v>76</v>
      </c>
      <c r="H62" s="215">
        <f>IF(ISERROR(VLOOKUP(B62,'Race 4'!$H$3:$J$53,3,FALSE)),0,VLOOKUP(B62,'Race 4'!$H$3:$J$53,3,FALSE))</f>
        <v>0</v>
      </c>
      <c r="I62" s="215">
        <f>IF(ISERROR(VLOOKUP(B62,'Race 5'!$H$3:$J$95,3,FALSE)),0,VLOOKUP(B62,'Race 5'!$H$3:$J$95,3,FALSE))</f>
        <v>60</v>
      </c>
      <c r="J62" s="215">
        <f>IF(ISERROR(VLOOKUP(B62,'Race 6'!$H$3:$J$66,3,FALSE)),0,VLOOKUP(B62,'Race 6'!$H$3:$J$66,3,FALSE))</f>
        <v>0</v>
      </c>
      <c r="K62" s="216">
        <v>5</v>
      </c>
      <c r="M62" s="213">
        <f t="shared" si="3"/>
        <v>67</v>
      </c>
      <c r="O62" s="202">
        <v>68</v>
      </c>
    </row>
    <row r="63" spans="1:15" ht="14.35" customHeight="1" x14ac:dyDescent="0.45">
      <c r="A63" s="214">
        <v>7</v>
      </c>
      <c r="B63" s="225" t="s">
        <v>57</v>
      </c>
      <c r="C63" s="215">
        <f t="shared" si="2"/>
        <v>3</v>
      </c>
      <c r="D63" s="215" cm="1">
        <f t="array" ref="D63">SUM(LARGE(E63:J63,{1,2,3,4}))</f>
        <v>196</v>
      </c>
      <c r="E63" s="215">
        <f>IF(ISERROR(VLOOKUP(B63,'Race 1'!$H$3:$J$77,3,FALSE)),0,VLOOKUP(B63,'Race 1'!$H$3:$J$77,3,FALSE))</f>
        <v>65</v>
      </c>
      <c r="F63" s="215">
        <f>IF(ISERROR(VLOOKUP(B63,'Race 2'!$H$3:$J$77,3,FALSE)),0,VLOOKUP(B63,'Race 2'!$H$3:$J$77,3,FALSE))</f>
        <v>0</v>
      </c>
      <c r="G63" s="215">
        <f>IF(ISERROR(VLOOKUP(B63,'Race 3'!$H$3:$L$69,3,FALSE)),0,VLOOKUP(B63,'Race 3'!$H$3:$L$69,3,FALSE))</f>
        <v>0</v>
      </c>
      <c r="H63" s="215">
        <f>IF(ISERROR(VLOOKUP(B63,'Race 4'!$H$3:$J$53,3,FALSE)),0,VLOOKUP(B63,'Race 4'!$H$3:$J$53,3,FALSE))</f>
        <v>75</v>
      </c>
      <c r="I63" s="215">
        <f>IF(ISERROR(VLOOKUP(B63,'Race 5'!$H$3:$J$95,3,FALSE)),0,VLOOKUP(B63,'Race 5'!$H$3:$J$95,3,FALSE))</f>
        <v>56</v>
      </c>
      <c r="J63" s="215">
        <f>IF(ISERROR(VLOOKUP(B63,'Race 6'!$H$3:$J$66,3,FALSE)),0,VLOOKUP(B63,'Race 6'!$H$3:$J$66,3,FALSE))</f>
        <v>0</v>
      </c>
      <c r="K63" s="216">
        <v>5</v>
      </c>
      <c r="M63" s="213">
        <f t="shared" si="3"/>
        <v>65.333333333333329</v>
      </c>
      <c r="O63" s="202">
        <v>69</v>
      </c>
    </row>
    <row r="64" spans="1:15" ht="14.35" customHeight="1" x14ac:dyDescent="0.45">
      <c r="A64" s="214">
        <v>8</v>
      </c>
      <c r="B64" s="259" t="s">
        <v>147</v>
      </c>
      <c r="C64" s="215">
        <f t="shared" si="2"/>
        <v>2</v>
      </c>
      <c r="D64" s="215" cm="1">
        <f t="array" ref="D64">SUM(LARGE(E64:J64,{1,2,3,4}))</f>
        <v>160</v>
      </c>
      <c r="E64" s="215">
        <f>IF(ISERROR(VLOOKUP(B64,'Race 1'!$H$3:$J$77,3,FALSE)),0,VLOOKUP(B64,'Race 1'!$H$3:$J$77,3,FALSE))</f>
        <v>0</v>
      </c>
      <c r="F64" s="215">
        <f>IF(ISERROR(VLOOKUP(B64,'Race 2'!$H$3:$J$99,3,FALSE)),0,VLOOKUP(B64,'Race 2'!$H$3:$J$99,3,FALSE))</f>
        <v>75</v>
      </c>
      <c r="G64" s="215">
        <f>IF(ISERROR(VLOOKUP(B64,'Race 3'!$H$3:$L$69,3,FALSE)),0,VLOOKUP(B64,'Race 3'!$H$3:$L$69,3,FALSE))</f>
        <v>0</v>
      </c>
      <c r="H64" s="215">
        <f>IF(ISERROR(VLOOKUP(B64,'Race 4'!$H$3:$J$53,3,FALSE)),0,VLOOKUP(B64,'Race 4'!$H$3:$J$53,3,FALSE))</f>
        <v>0</v>
      </c>
      <c r="I64" s="215">
        <f>IF(ISERROR(VLOOKUP(B64,'Race 5'!$H$3:$J$95,3,FALSE)),0,VLOOKUP(B64,'Race 5'!$H$3:$J$95,3,FALSE))</f>
        <v>0</v>
      </c>
      <c r="J64" s="215">
        <f>IF(ISERROR(VLOOKUP(B64,'Race 6'!$H$3:$J$66,3,FALSE)),0,VLOOKUP(B64,'Race 6'!$H$3:$J$66,3,FALSE))</f>
        <v>85</v>
      </c>
      <c r="K64" s="216">
        <v>5</v>
      </c>
      <c r="M64" s="213">
        <f t="shared" si="3"/>
        <v>80</v>
      </c>
      <c r="O64" s="202">
        <v>71</v>
      </c>
    </row>
    <row r="65" spans="1:15" ht="14.35" customHeight="1" x14ac:dyDescent="0.45">
      <c r="A65" s="214">
        <v>9</v>
      </c>
      <c r="B65" s="225" t="s">
        <v>83</v>
      </c>
      <c r="C65" s="215">
        <f t="shared" si="2"/>
        <v>2</v>
      </c>
      <c r="D65" s="215" cm="1">
        <f t="array" ref="D65">SUM(LARGE(E65:J65,{1,2,3,4}))</f>
        <v>150</v>
      </c>
      <c r="E65" s="215">
        <f>IF(ISERROR(VLOOKUP(B65,'Race 1'!$H$3:$J$77,3,FALSE)),0,VLOOKUP(B65,'Race 1'!$H$3:$J$77,3,FALSE))</f>
        <v>0</v>
      </c>
      <c r="F65" s="215">
        <f>IF(ISERROR(VLOOKUP(B65,'Race 2'!$H$3:$J$99,3,FALSE)),0,VLOOKUP(B65,'Race 2'!$H$3:$J$99,3,FALSE))</f>
        <v>0</v>
      </c>
      <c r="G65" s="215">
        <f>IF(ISERROR(VLOOKUP(B65,'Race 3'!$H$3:$L$69,3,FALSE)),0,VLOOKUP(B65,'Race 3'!$H$3:$L$69,3,FALSE))</f>
        <v>71</v>
      </c>
      <c r="H65" s="215">
        <f>IF(ISERROR(VLOOKUP(B65,'Race 4'!$H$3:$J$53,3,FALSE)),0,VLOOKUP(B65,'Race 4'!$H$3:$J$53,3,FALSE))</f>
        <v>0</v>
      </c>
      <c r="I65" s="215">
        <f>IF(ISERROR(VLOOKUP(B65,'Race 5'!$H$3:$J$95,3,FALSE)),0,VLOOKUP(B65,'Race 5'!$H$3:$J$95,3,FALSE))</f>
        <v>0</v>
      </c>
      <c r="J65" s="215">
        <f>IF(ISERROR(VLOOKUP(B65,'Race 6'!$H$3:$J$66,3,FALSE)),0,VLOOKUP(B65,'Race 6'!$H$3:$J$66,3,FALSE))</f>
        <v>79</v>
      </c>
      <c r="K65" s="216">
        <v>5</v>
      </c>
      <c r="M65" s="213">
        <f t="shared" si="3"/>
        <v>75</v>
      </c>
      <c r="O65" s="202">
        <v>72</v>
      </c>
    </row>
    <row r="66" spans="1:15" ht="14.35" customHeight="1" x14ac:dyDescent="0.45">
      <c r="A66" s="214">
        <v>10</v>
      </c>
      <c r="B66" s="225" t="s">
        <v>63</v>
      </c>
      <c r="C66" s="215">
        <f t="shared" ref="C66:C96" si="4">COUNTIF(E66:J66,"&gt;0")</f>
        <v>2</v>
      </c>
      <c r="D66" s="215" cm="1">
        <f t="array" ref="D66">SUM(LARGE(E66:J66,{1,2,3,4}))</f>
        <v>148</v>
      </c>
      <c r="E66" s="215">
        <f>IF(ISERROR(VLOOKUP(B66,'Race 1'!$H$3:$J$77,3,FALSE)),0,VLOOKUP(B66,'Race 1'!$H$3:$J$77,3,FALSE))</f>
        <v>74</v>
      </c>
      <c r="F66" s="215">
        <f>IF(ISERROR(VLOOKUP(B66,'Race 2'!$H$3:$J$77,3,FALSE)),0,VLOOKUP(B66,'Race 2'!$H$3:$J$77,3,FALSE))</f>
        <v>74</v>
      </c>
      <c r="G66" s="215">
        <f>IF(ISERROR(VLOOKUP(B66,'Race 3'!$H$3:$L$69,3,FALSE)),0,VLOOKUP(B66,'Race 3'!$H$3:$L$69,3,FALSE))</f>
        <v>0</v>
      </c>
      <c r="H66" s="215">
        <f>IF(ISERROR(VLOOKUP(B66,'Race 4'!$H$3:$J$53,3,FALSE)),0,VLOOKUP(B66,'Race 4'!$H$3:$J$53,3,FALSE))</f>
        <v>0</v>
      </c>
      <c r="I66" s="215">
        <f>IF(ISERROR(VLOOKUP(B66,'Race 5'!$H$3:$J$95,3,FALSE)),0,VLOOKUP(B66,'Race 5'!$H$3:$J$95,3,FALSE))</f>
        <v>0</v>
      </c>
      <c r="J66" s="215">
        <f>IF(ISERROR(VLOOKUP(B66,'Race 6'!$H$3:$J$66,3,FALSE)),0,VLOOKUP(B66,'Race 6'!$H$3:$J$66,3,FALSE))</f>
        <v>0</v>
      </c>
      <c r="K66" s="216">
        <v>5</v>
      </c>
      <c r="M66" s="213">
        <f t="shared" ref="M66:M94" si="5">D66/C66</f>
        <v>74</v>
      </c>
      <c r="O66" s="202">
        <v>73</v>
      </c>
    </row>
    <row r="67" spans="1:15" ht="14.35" customHeight="1" x14ac:dyDescent="0.45">
      <c r="A67" s="214">
        <v>11</v>
      </c>
      <c r="B67" s="225" t="s">
        <v>59</v>
      </c>
      <c r="C67" s="215">
        <f t="shared" si="4"/>
        <v>2</v>
      </c>
      <c r="D67" s="215" cm="1">
        <f t="array" ref="D67">SUM(LARGE(E67:J67,{1,2,3,4}))</f>
        <v>145</v>
      </c>
      <c r="E67" s="215">
        <f>IF(ISERROR(VLOOKUP(B67,'Race 1'!$H$3:$J$77,3,FALSE)),0,VLOOKUP(B67,'Race 1'!$H$3:$J$77,3,FALSE))</f>
        <v>0</v>
      </c>
      <c r="F67" s="215">
        <f>IF(ISERROR(VLOOKUP(B67,'Race 2'!$H$3:$J$77,3,FALSE)),0,VLOOKUP(B67,'Race 2'!$H$3:$J$77,3,FALSE))</f>
        <v>64</v>
      </c>
      <c r="G67" s="215">
        <f>IF(ISERROR(VLOOKUP(B67,'Race 3'!$H$3:$L$69,3,FALSE)),0,VLOOKUP(B67,'Race 3'!$H$3:$L$69,3,FALSE))</f>
        <v>81</v>
      </c>
      <c r="H67" s="215">
        <f>IF(ISERROR(VLOOKUP(B67,'Race 4'!$H$3:$J$53,3,FALSE)),0,VLOOKUP(B67,'Race 4'!$H$3:$J$53,3,FALSE))</f>
        <v>0</v>
      </c>
      <c r="I67" s="215">
        <f>IF(ISERROR(VLOOKUP(B67,'Race 5'!$H$3:$J$95,3,FALSE)),0,VLOOKUP(B67,'Race 5'!$H$3:$J$95,3,FALSE))</f>
        <v>0</v>
      </c>
      <c r="J67" s="215">
        <f>IF(ISERROR(VLOOKUP(B67,'Race 6'!$H$3:$J$66,3,FALSE)),0,VLOOKUP(B67,'Race 6'!$H$3:$J$66,3,FALSE))</f>
        <v>0</v>
      </c>
      <c r="K67" s="216">
        <v>5</v>
      </c>
      <c r="M67" s="213">
        <f t="shared" si="5"/>
        <v>72.5</v>
      </c>
      <c r="O67" s="202">
        <v>74</v>
      </c>
    </row>
    <row r="68" spans="1:15" ht="14.35" customHeight="1" x14ac:dyDescent="0.45">
      <c r="A68" s="214">
        <v>12</v>
      </c>
      <c r="B68" s="225" t="s">
        <v>28</v>
      </c>
      <c r="C68" s="215">
        <f t="shared" si="4"/>
        <v>1</v>
      </c>
      <c r="D68" s="215" cm="1">
        <f t="array" ref="D68">SUM(LARGE(E68:J68,{1,2,3,4}))</f>
        <v>77</v>
      </c>
      <c r="E68" s="215">
        <f>IF(ISERROR(VLOOKUP(B68,'Race 1'!$H$3:$J$77,3,FALSE)),0,VLOOKUP(B68,'Race 1'!$H$3:$J$77,3,FALSE))</f>
        <v>0</v>
      </c>
      <c r="F68" s="215">
        <f>IF(ISERROR(VLOOKUP(B68,'Race 2'!$H$3:$J$77,3,FALSE)),0,VLOOKUP(B68,'Race 2'!$H$3:$J$77,3,FALSE))</f>
        <v>0</v>
      </c>
      <c r="G68" s="215">
        <f>IF(ISERROR(VLOOKUP(B68,'Race 3'!$H$3:$L$69,3,FALSE)),0,VLOOKUP(B68,'Race 3'!$H$3:$L$69,3,FALSE))</f>
        <v>77</v>
      </c>
      <c r="H68" s="215">
        <f>IF(ISERROR(VLOOKUP(B68,'Race 4'!$H$3:$J$53,3,FALSE)),0,VLOOKUP(B68,'Race 4'!$H$3:$J$53,3,FALSE))</f>
        <v>0</v>
      </c>
      <c r="I68" s="215">
        <f>IF(ISERROR(VLOOKUP(B68,'Race 5'!$H$3:$J$95,3,FALSE)),0,VLOOKUP(B68,'Race 5'!$H$3:$J$95,3,FALSE))</f>
        <v>0</v>
      </c>
      <c r="J68" s="215">
        <f>IF(ISERROR(VLOOKUP(B68,'Race 6'!$H$3:$J$66,3,FALSE)),0,VLOOKUP(B68,'Race 6'!$H$3:$J$66,3,FALSE))</f>
        <v>0</v>
      </c>
      <c r="K68" s="216">
        <v>5</v>
      </c>
      <c r="M68" s="213">
        <f t="shared" si="5"/>
        <v>77</v>
      </c>
      <c r="O68" s="202">
        <v>75</v>
      </c>
    </row>
    <row r="69" spans="1:15" ht="14.35" customHeight="1" x14ac:dyDescent="0.45">
      <c r="A69" s="214">
        <v>13</v>
      </c>
      <c r="B69" s="225" t="s">
        <v>175</v>
      </c>
      <c r="C69" s="215">
        <f t="shared" si="4"/>
        <v>1</v>
      </c>
      <c r="D69" s="215" cm="1">
        <f t="array" ref="D69">SUM(LARGE(E69:J69,{1,2,3,4}))</f>
        <v>77</v>
      </c>
      <c r="E69" s="215">
        <f>IF(ISERROR(VLOOKUP(B69,'Race 1'!$H$3:$J$77,3,FALSE)),0,VLOOKUP(B69,'Race 1'!$H$3:$J$77,3,FALSE))</f>
        <v>77</v>
      </c>
      <c r="F69" s="215">
        <f>IF(ISERROR(VLOOKUP(B69,'Race 2'!$H$3:$J$99,5,FALSE)),0,VLOOKUP(B69,'Race 2'!$H$3:$J$99,5,FALSE))</f>
        <v>0</v>
      </c>
      <c r="G69" s="215">
        <f>IF(ISERROR(VLOOKUP(B69,'Race 3'!$H$3:$L$69,3,FALSE)),0,VLOOKUP(B69,'Race 3'!$H$3:$L$69,3,FALSE))</f>
        <v>0</v>
      </c>
      <c r="H69" s="215">
        <f>IF(ISERROR(VLOOKUP(B69,'Race 4'!$H$3:$J$53,3,FALSE)),0,VLOOKUP(B69,'Race 4'!$H$3:$J$53,3,FALSE))</f>
        <v>0</v>
      </c>
      <c r="I69" s="215">
        <f>IF(ISERROR(VLOOKUP(B69,'Race 5'!$H$3:$J$95,3,FALSE)),0,VLOOKUP(B69,'Race 5'!$H$3:$J$95,3,FALSE))</f>
        <v>0</v>
      </c>
      <c r="J69" s="215">
        <f>IF(ISERROR(VLOOKUP(B69,'Race 6'!$H$3:$J$66,3,FALSE)),0,VLOOKUP(B69,'Race 6'!$H$3:$J$66,3,FALSE))</f>
        <v>0</v>
      </c>
      <c r="K69" s="216">
        <v>5</v>
      </c>
      <c r="M69" s="213">
        <f t="shared" si="5"/>
        <v>77</v>
      </c>
      <c r="O69" s="202">
        <v>76</v>
      </c>
    </row>
    <row r="70" spans="1:15" ht="14.35" customHeight="1" x14ac:dyDescent="0.45">
      <c r="A70" s="214">
        <v>14</v>
      </c>
      <c r="B70" s="258" t="s">
        <v>148</v>
      </c>
      <c r="C70" s="215">
        <f t="shared" si="4"/>
        <v>1</v>
      </c>
      <c r="D70" s="215" cm="1">
        <f t="array" ref="D70">SUM(LARGE(E70:J70,{1,2,3,4}))</f>
        <v>63</v>
      </c>
      <c r="E70" s="215">
        <f>IF(ISERROR(VLOOKUP(B70,'Race 1'!$H$3:$J$77,3,FALSE)),0,VLOOKUP(B70,'Race 1'!$H$3:$J$77,3,FALSE))</f>
        <v>0</v>
      </c>
      <c r="F70" s="215">
        <f>IF(ISERROR(VLOOKUP(B70,'Race 2'!$H$3:$J$77,3,FALSE)),0,VLOOKUP(B70,'Race 2'!$H$3:$J$77,3,FALSE))</f>
        <v>0</v>
      </c>
      <c r="G70" s="215">
        <f>IF(ISERROR(VLOOKUP(B70,'Race 3'!$H$3:$L$69,3,FALSE)),0,VLOOKUP(B70,'Race 3'!$H$3:$L$69,3,FALSE))</f>
        <v>0</v>
      </c>
      <c r="H70" s="215">
        <f>IF(ISERROR(VLOOKUP(B70,'Race 4'!$H$3:$J$53,3,FALSE)),0,VLOOKUP(B70,'Race 4'!$H$3:$J$53,3,FALSE))</f>
        <v>0</v>
      </c>
      <c r="I70" s="215">
        <f>IF(ISERROR(VLOOKUP(B70,'Race 5'!$H$3:$J$95,3,FALSE)),0,VLOOKUP(B70,'Race 5'!$H$3:$J$95,3,FALSE))</f>
        <v>63</v>
      </c>
      <c r="J70" s="215">
        <f>IF(ISERROR(VLOOKUP(B70,'Race 6'!$H$3:$J$66,3,FALSE)),0,VLOOKUP(B70,'Race 6'!$H$3:$J$66,3,FALSE))</f>
        <v>0</v>
      </c>
      <c r="K70" s="216">
        <v>5</v>
      </c>
      <c r="M70" s="213">
        <f t="shared" si="5"/>
        <v>63</v>
      </c>
      <c r="O70" s="202">
        <v>77</v>
      </c>
    </row>
    <row r="71" spans="1:15" ht="14.35" customHeight="1" x14ac:dyDescent="0.45">
      <c r="A71" s="214">
        <v>15</v>
      </c>
      <c r="B71" s="225" t="s">
        <v>75</v>
      </c>
      <c r="C71" s="215">
        <f t="shared" si="4"/>
        <v>1</v>
      </c>
      <c r="D71" s="215" cm="1">
        <f t="array" ref="D71">SUM(LARGE(E71:J71,{1,2,3,4}))</f>
        <v>62</v>
      </c>
      <c r="E71" s="215">
        <f>IF(ISERROR(VLOOKUP(B71,'Race 1'!$H$3:$J$77,3,FALSE)),0,VLOOKUP(B71,'Race 1'!$H$3:$J$77,3,FALSE))</f>
        <v>0</v>
      </c>
      <c r="F71" s="215">
        <f>IF(ISERROR(VLOOKUP(B71,'Race 2'!$H$3:$J$77,3,FALSE)),0,VLOOKUP(B71,'Race 2'!$H$3:$J$77,3,FALSE))</f>
        <v>0</v>
      </c>
      <c r="G71" s="215">
        <f>IF(ISERROR(VLOOKUP(B71,'Race 3'!$H$3:$L$69,3,FALSE)),0,VLOOKUP(B71,'Race 3'!$H$3:$L$69,3,FALSE))</f>
        <v>0</v>
      </c>
      <c r="H71" s="215">
        <f>IF(ISERROR(VLOOKUP(B71,'Race 4'!$H$3:$J$53,3,FALSE)),0,VLOOKUP(B71,'Race 4'!$H$3:$J$53,3,FALSE))</f>
        <v>0</v>
      </c>
      <c r="I71" s="215">
        <f>IF(ISERROR(VLOOKUP(B71,'Race 5'!$H$3:$J$95,3,FALSE)),0,VLOOKUP(B71,'Race 5'!$H$3:$J$95,3,FALSE))</f>
        <v>62</v>
      </c>
      <c r="J71" s="215">
        <f>IF(ISERROR(VLOOKUP(B71,'Race 6'!$H$3:$J$66,3,FALSE)),0,VLOOKUP(B71,'Race 6'!$H$3:$J$66,3,FALSE))</f>
        <v>0</v>
      </c>
      <c r="K71" s="216">
        <v>5</v>
      </c>
      <c r="M71" s="213">
        <f t="shared" si="5"/>
        <v>62</v>
      </c>
      <c r="O71" s="202">
        <v>78</v>
      </c>
    </row>
    <row r="72" spans="1:15" ht="14.35" customHeight="1" thickBot="1" x14ac:dyDescent="0.5">
      <c r="A72" s="214">
        <v>16</v>
      </c>
      <c r="B72" s="225" t="s">
        <v>91</v>
      </c>
      <c r="C72" s="215">
        <f t="shared" si="4"/>
        <v>1</v>
      </c>
      <c r="D72" s="215" cm="1">
        <f t="array" ref="D72">SUM(LARGE(E72:J72,{1,2,3,4}))</f>
        <v>57</v>
      </c>
      <c r="E72" s="215">
        <f>IF(ISERROR(VLOOKUP(B72,'Race 1'!$H$3:$J$77,3,FALSE)),0,VLOOKUP(B72,'Race 1'!$H$3:$J$77,3,FALSE))</f>
        <v>0</v>
      </c>
      <c r="F72" s="215">
        <f>IF(ISERROR(VLOOKUP(B72,'Race 2'!$H$3:$J$77,3,FALSE)),0,VLOOKUP(B72,'Race 2'!$H$3:$J$77,3,FALSE))</f>
        <v>0</v>
      </c>
      <c r="G72" s="215">
        <f>IF(ISERROR(VLOOKUP(B72,'Race 3'!$H$3:$L$69,3,FALSE)),0,VLOOKUP(B72,'Race 3'!$H$3:$L$69,3,FALSE))</f>
        <v>0</v>
      </c>
      <c r="H72" s="215">
        <f>IF(ISERROR(VLOOKUP(B72,'Race 4'!$H$3:$J$53,3,FALSE)),0,VLOOKUP(B72,'Race 4'!$H$3:$J$53,3,FALSE))</f>
        <v>0</v>
      </c>
      <c r="I72" s="215">
        <f>IF(ISERROR(VLOOKUP(B72,'Race 5'!$H$3:$J$95,3,FALSE)),0,VLOOKUP(B72,'Race 5'!$H$3:$J$95,3,FALSE))</f>
        <v>57</v>
      </c>
      <c r="J72" s="215">
        <f>IF(ISERROR(VLOOKUP(B72,'Race 6'!$H$3:$J$66,3,FALSE)),0,VLOOKUP(B72,'Race 6'!$H$3:$J$66,3,FALSE))</f>
        <v>0</v>
      </c>
      <c r="K72" s="216">
        <v>5</v>
      </c>
      <c r="M72" s="213">
        <f t="shared" si="5"/>
        <v>57</v>
      </c>
      <c r="O72" s="202">
        <v>79</v>
      </c>
    </row>
    <row r="73" spans="1:15" ht="14.35" customHeight="1" x14ac:dyDescent="0.45">
      <c r="A73" s="210">
        <v>1</v>
      </c>
      <c r="B73" s="224" t="s">
        <v>176</v>
      </c>
      <c r="C73" s="211">
        <f t="shared" si="4"/>
        <v>4</v>
      </c>
      <c r="D73" s="211" cm="1">
        <f t="array" ref="D73">SUM(LARGE(E73:J73,{1,2,3,4}))</f>
        <v>296</v>
      </c>
      <c r="E73" s="211">
        <f>IF(ISERROR(VLOOKUP(B73,'Race 1'!$H$3:$J$77,3,FALSE)),0,VLOOKUP(B73,'Race 1'!$H$3:$J$77,3,FALSE))</f>
        <v>67</v>
      </c>
      <c r="F73" s="211">
        <f>IF(ISERROR(VLOOKUP(B73,'Race 2'!$H$3:$J$77,3,FALSE)),0,VLOOKUP(B73,'Race 2'!$H$3:$J$77,3,FALSE))</f>
        <v>0</v>
      </c>
      <c r="G73" s="211">
        <f>IF(ISERROR(VLOOKUP(B73,'Race 3'!$H$3:$L$69,3,FALSE)),0,VLOOKUP(B73,'Race 3'!$H$3:$L$69,3,FALSE))</f>
        <v>0</v>
      </c>
      <c r="H73" s="211">
        <f>IF(ISERROR(VLOOKUP(B73,'Race 4'!$H$3:$J$53,3,FALSE)),0,VLOOKUP(B73,'Race 4'!$H$3:$J$53,3,FALSE))</f>
        <v>73</v>
      </c>
      <c r="I73" s="211">
        <f>IF(ISERROR(VLOOKUP(B73,'Race 5'!$H$3:$J$95,3,FALSE)),0,VLOOKUP(B73,'Race 5'!$H$3:$J$95,3,FALSE))</f>
        <v>68</v>
      </c>
      <c r="J73" s="211">
        <f>IF(ISERROR(VLOOKUP(B73,'Race 6'!$H$3:$J$66,3,FALSE)),0,VLOOKUP(B73,'Race 6'!$H$3:$J$66,3,FALSE))</f>
        <v>88</v>
      </c>
      <c r="K73" s="212">
        <v>6</v>
      </c>
      <c r="M73" s="219">
        <f t="shared" si="5"/>
        <v>74</v>
      </c>
      <c r="O73" s="202">
        <v>80</v>
      </c>
    </row>
    <row r="74" spans="1:15" ht="14.35" customHeight="1" x14ac:dyDescent="0.45">
      <c r="A74" s="214">
        <v>2</v>
      </c>
      <c r="B74" s="225" t="s">
        <v>153</v>
      </c>
      <c r="C74" s="215">
        <f t="shared" si="4"/>
        <v>4</v>
      </c>
      <c r="D74" s="215" cm="1">
        <f t="array" ref="D74">SUM(LARGE(E74:J74,{1,2,3,4}))</f>
        <v>289</v>
      </c>
      <c r="E74" s="215">
        <f>IF(ISERROR(VLOOKUP(B74,'Race 1'!$H$3:$J$77,3,FALSE)),0,VLOOKUP(B74,'Race 1'!$H$3:$J$77,3,FALSE))</f>
        <v>69</v>
      </c>
      <c r="F74" s="215">
        <f>IF(ISERROR(VLOOKUP(B74,'Race 2'!$H$3:$J$77,3,FALSE)),0,VLOOKUP(B74,'Race 2'!$H$3:$J$77,3,FALSE))</f>
        <v>70</v>
      </c>
      <c r="G74" s="215">
        <f>IF(ISERROR(VLOOKUP(B74,'Race 3'!$H$3:$L$69,3,FALSE)),0,VLOOKUP(B74,'Race 3'!$H$3:$L$69,3,FALSE))</f>
        <v>0</v>
      </c>
      <c r="H74" s="215">
        <f>IF(ISERROR(VLOOKUP(B74,'Race 4'!$H$3:$J$53,3,FALSE)),0,VLOOKUP(B74,'Race 4'!$H$3:$J$53,3,FALSE))</f>
        <v>0</v>
      </c>
      <c r="I74" s="215">
        <f>IF(ISERROR(VLOOKUP(B74,'Race 5'!$H$3:$J$95,3,FALSE)),0,VLOOKUP(B74,'Race 5'!$H$3:$J$95,3,FALSE))</f>
        <v>66</v>
      </c>
      <c r="J74" s="215">
        <f>IF(ISERROR(VLOOKUP(B74,'Race 6'!$H$3:$J$66,3,FALSE)),0,VLOOKUP(B74,'Race 6'!$H$3:$J$66,3,FALSE))</f>
        <v>84</v>
      </c>
      <c r="K74" s="217">
        <v>6</v>
      </c>
      <c r="M74" s="213">
        <f t="shared" si="5"/>
        <v>72.25</v>
      </c>
      <c r="O74" s="202">
        <v>81</v>
      </c>
    </row>
    <row r="75" spans="1:15" ht="14.35" customHeight="1" x14ac:dyDescent="0.45">
      <c r="A75" s="266">
        <v>3</v>
      </c>
      <c r="B75" s="267" t="s">
        <v>108</v>
      </c>
      <c r="C75" s="268">
        <f t="shared" si="4"/>
        <v>3</v>
      </c>
      <c r="D75" s="268" cm="1">
        <f t="array" ref="D75">SUM(LARGE(E75:J75,{1,2,3,4}))</f>
        <v>197</v>
      </c>
      <c r="E75" s="268">
        <f>IF(ISERROR(VLOOKUP(B75,'Race 1'!$H$3:$J$77,3,FALSE)),0,VLOOKUP(B75,'Race 1'!$H$3:$J$77,3,FALSE))</f>
        <v>0</v>
      </c>
      <c r="F75" s="268">
        <f>IF(ISERROR(VLOOKUP(B75,'Race 2'!$H$3:$J$77,3,FALSE)),0,VLOOKUP(B75,'Race 2'!$H$3:$J$77,3,FALSE))</f>
        <v>63</v>
      </c>
      <c r="G75" s="268">
        <f>IF(ISERROR(VLOOKUP(B75,'Race 3'!$H$3:$L$69,3,FALSE)),0,VLOOKUP(B75,'Race 3'!$H$3:$L$69,3,FALSE))</f>
        <v>75</v>
      </c>
      <c r="H75" s="268">
        <f>IF(ISERROR(VLOOKUP(B75,'Race 4'!$H$3:$J$53,3,FALSE)),0,VLOOKUP(B75,'Race 4'!$H$3:$J$53,3,FALSE))</f>
        <v>0</v>
      </c>
      <c r="I75" s="268">
        <f>IF(ISERROR(VLOOKUP(B75,'Race 5'!$H$3:$J$95,3,FALSE)),0,VLOOKUP(B75,'Race 5'!$H$3:$J$95,3,FALSE))</f>
        <v>59</v>
      </c>
      <c r="J75" s="268">
        <f>IF(ISERROR(VLOOKUP(B75,'Race 6'!$H$3:$J$66,3,FALSE)),0,VLOOKUP(B75,'Race 6'!$H$3:$J$66,3,FALSE))</f>
        <v>0</v>
      </c>
      <c r="K75" s="269">
        <v>6</v>
      </c>
      <c r="M75" s="213">
        <f t="shared" si="5"/>
        <v>65.666666666666671</v>
      </c>
      <c r="O75" s="202">
        <v>82</v>
      </c>
    </row>
    <row r="76" spans="1:15" ht="14.35" customHeight="1" x14ac:dyDescent="0.45">
      <c r="A76" s="214">
        <v>4</v>
      </c>
      <c r="B76" s="225" t="s">
        <v>52</v>
      </c>
      <c r="C76" s="215">
        <f t="shared" si="4"/>
        <v>3</v>
      </c>
      <c r="D76" s="215" cm="1">
        <f t="array" ref="D76">SUM(LARGE(E76:J76,{1,2,3,4}))</f>
        <v>190</v>
      </c>
      <c r="E76" s="215">
        <f>IF(ISERROR(VLOOKUP(B76,'Race 1'!$H$3:$J$77,3,FALSE)),0,VLOOKUP(B76,'Race 1'!$H$3:$J$77,3,FALSE))</f>
        <v>64</v>
      </c>
      <c r="F76" s="215">
        <f>IF(ISERROR(VLOOKUP(B76,'Race 2'!$H$3:$J$77,3,FALSE)),0,VLOOKUP(B76,'Race 2'!$H$3:$J$77,3,FALSE))</f>
        <v>0</v>
      </c>
      <c r="G76" s="215">
        <f>IF(ISERROR(VLOOKUP(B76,'Race 3'!$H$3:$L$69,3,FALSE)),0,VLOOKUP(B76,'Race 3'!$H$3:$L$69,3,FALSE))</f>
        <v>72</v>
      </c>
      <c r="H76" s="215">
        <f>IF(ISERROR(VLOOKUP(B76,'Race 4'!$H$3:$J$53,3,FALSE)),0,VLOOKUP(B76,'Race 4'!$H$3:$J$53,3,FALSE))</f>
        <v>0</v>
      </c>
      <c r="I76" s="215">
        <f>IF(ISERROR(VLOOKUP(B76,'Race 5'!$H$3:$J$95,3,FALSE)),0,VLOOKUP(B76,'Race 5'!$H$3:$J$95,3,FALSE))</f>
        <v>54</v>
      </c>
      <c r="J76" s="215">
        <f>IF(ISERROR(VLOOKUP(B76,'Race 6'!$H$3:$J$66,3,FALSE)),0,VLOOKUP(B76,'Race 6'!$H$3:$J$66,3,FALSE))</f>
        <v>0</v>
      </c>
      <c r="K76" s="216">
        <v>6</v>
      </c>
      <c r="M76" s="213">
        <f t="shared" si="5"/>
        <v>63.333333333333336</v>
      </c>
      <c r="O76" s="202">
        <v>83</v>
      </c>
    </row>
    <row r="77" spans="1:15" ht="14.35" customHeight="1" x14ac:dyDescent="0.45">
      <c r="A77" s="214">
        <v>5</v>
      </c>
      <c r="B77" s="225" t="s">
        <v>101</v>
      </c>
      <c r="C77" s="215">
        <f t="shared" si="4"/>
        <v>2</v>
      </c>
      <c r="D77" s="215" cm="1">
        <f t="array" ref="D77">SUM(LARGE(E77:J77,{1,2,3,4}))</f>
        <v>153</v>
      </c>
      <c r="E77" s="215">
        <f>IF(ISERROR(VLOOKUP(B77,'Race 1'!$H$3:$J$77,3,FALSE)),0,VLOOKUP(B77,'Race 1'!$H$3:$J$77,3,FALSE))</f>
        <v>0</v>
      </c>
      <c r="F77" s="215">
        <f>IF(ISERROR(VLOOKUP(B77,'Race 2'!$H$3:$J$77,3,FALSE)),0,VLOOKUP(B77,'Race 2'!$H$3:$J$77,3,FALSE))</f>
        <v>0</v>
      </c>
      <c r="G77" s="215">
        <f>IF(ISERROR(VLOOKUP(B77,'Race 3'!$H$3:$L$69,3,FALSE)),0,VLOOKUP(B77,'Race 3'!$H$3:$L$69,3,FALSE))</f>
        <v>0</v>
      </c>
      <c r="H77" s="215">
        <f>IF(ISERROR(VLOOKUP(B77,'Race 4'!$H$3:$J$53,3,FALSE)),0,VLOOKUP(B77,'Race 4'!$H$3:$J$53,3,FALSE))</f>
        <v>0</v>
      </c>
      <c r="I77" s="215">
        <f>IF(ISERROR(VLOOKUP(B77,'Race 5'!$H$3:$J$95,3,FALSE)),0,VLOOKUP(B77,'Race 5'!$H$3:$J$95,3,FALSE))</f>
        <v>67</v>
      </c>
      <c r="J77" s="215">
        <f>IF(ISERROR(VLOOKUP(B77,'Race 6'!$H$3:$J$66,3,FALSE)),0,VLOOKUP(B77,'Race 6'!$H$3:$J$66,3,FALSE))</f>
        <v>86</v>
      </c>
      <c r="K77" s="216">
        <v>6</v>
      </c>
      <c r="M77" s="213">
        <f t="shared" si="5"/>
        <v>76.5</v>
      </c>
      <c r="O77" s="202">
        <v>84</v>
      </c>
    </row>
    <row r="78" spans="1:15" ht="14.35" customHeight="1" x14ac:dyDescent="0.45">
      <c r="A78" s="214">
        <v>6</v>
      </c>
      <c r="B78" s="225" t="s">
        <v>178</v>
      </c>
      <c r="C78" s="215">
        <f t="shared" si="4"/>
        <v>2</v>
      </c>
      <c r="D78" s="215" cm="1">
        <f t="array" ref="D78">SUM(LARGE(E78:J78,{1,2,3,4}))</f>
        <v>131</v>
      </c>
      <c r="E78" s="215">
        <f>IF(ISERROR(VLOOKUP(B78,'Race 1'!$H$3:$J$77,3,FALSE)),0,VLOOKUP(B78,'Race 1'!$H$3:$J$77,3,FALSE))</f>
        <v>63</v>
      </c>
      <c r="F78" s="215">
        <f>IF(ISERROR(VLOOKUP(B78,'Race 2'!$H$3:$J$77,3,FALSE)),0,VLOOKUP(B78,'Race 2'!$H$3:$J$77,3,FALSE))</f>
        <v>68</v>
      </c>
      <c r="G78" s="215">
        <f>IF(ISERROR(VLOOKUP(B78,'Race 3'!$H$3:$L$69,3,FALSE)),0,VLOOKUP(B78,'Race 3'!$H$3:$L$69,3,FALSE))</f>
        <v>0</v>
      </c>
      <c r="H78" s="215">
        <f>IF(ISERROR(VLOOKUP(B78,'Race 4'!$H$3:$J$53,3,FALSE)),0,VLOOKUP(B78,'Race 4'!$H$3:$J$53,3,FALSE))</f>
        <v>0</v>
      </c>
      <c r="I78" s="215">
        <f>IF(ISERROR(VLOOKUP(B78,'Race 5'!$H$3:$J$95,3,FALSE)),0,VLOOKUP(B78,'Race 5'!$H$3:$J$95,3,FALSE))</f>
        <v>0</v>
      </c>
      <c r="J78" s="215">
        <f>IF(ISERROR(VLOOKUP(B78,'Race 6'!$H$3:$J$66,3,FALSE)),0,VLOOKUP(B78,'Race 6'!$H$3:$J$66,3,FALSE))</f>
        <v>0</v>
      </c>
      <c r="K78" s="216">
        <v>6</v>
      </c>
      <c r="M78" s="213">
        <f t="shared" si="5"/>
        <v>65.5</v>
      </c>
      <c r="O78" s="202">
        <v>85</v>
      </c>
    </row>
    <row r="79" spans="1:15" ht="14.35" customHeight="1" x14ac:dyDescent="0.45">
      <c r="A79" s="214">
        <v>7</v>
      </c>
      <c r="B79" s="225" t="s">
        <v>180</v>
      </c>
      <c r="C79" s="215">
        <f t="shared" si="4"/>
        <v>2</v>
      </c>
      <c r="D79" s="215" cm="1">
        <f t="array" ref="D79">SUM(LARGE(E79:J79,{1,2,3,4}))</f>
        <v>131</v>
      </c>
      <c r="E79" s="215">
        <f>IF(ISERROR(VLOOKUP(B79,'Race 1'!$H$3:$J$77,3,FALSE)),0,VLOOKUP(B79,'Race 1'!$H$3:$J$77,3,FALSE))</f>
        <v>70</v>
      </c>
      <c r="F79" s="215">
        <f>IF(ISERROR(VLOOKUP(B79,'Race 2'!$H$3:$J$99,3,FALSE)),0,VLOOKUP(B79,'Race 2'!$H$3:$J$99,3,FALSE))</f>
        <v>0</v>
      </c>
      <c r="G79" s="215">
        <f>IF(ISERROR(VLOOKUP(B79,'Race 3'!$H$3:$L$69,3,FALSE)),0,VLOOKUP(B79,'Race 3'!$H$3:$L$69,3,FALSE))</f>
        <v>0</v>
      </c>
      <c r="H79" s="215">
        <f>IF(ISERROR(VLOOKUP(B79,'Race 4'!$H$3:$J$53,3,FALSE)),0,VLOOKUP(B79,'Race 4'!$H$3:$J$53,3,FALSE))</f>
        <v>0</v>
      </c>
      <c r="I79" s="215">
        <f>IF(ISERROR(VLOOKUP(B79,'Race 5'!$H$3:$J$95,3,FALSE)),0,VLOOKUP(B79,'Race 5'!$H$3:$J$95,3,FALSE))</f>
        <v>61</v>
      </c>
      <c r="J79" s="215">
        <f>IF(ISERROR(VLOOKUP(B79,'Race 6'!$H$3:$J$66,3,FALSE)),0,VLOOKUP(B79,'Race 6'!$H$3:$J$66,3,FALSE))</f>
        <v>0</v>
      </c>
      <c r="K79" s="217">
        <v>6</v>
      </c>
      <c r="M79" s="213">
        <f t="shared" si="5"/>
        <v>65.5</v>
      </c>
      <c r="O79" s="202">
        <v>86</v>
      </c>
    </row>
    <row r="80" spans="1:15" ht="14.35" customHeight="1" thickBot="1" x14ac:dyDescent="0.5">
      <c r="A80" s="221">
        <v>8</v>
      </c>
      <c r="B80" s="227" t="s">
        <v>177</v>
      </c>
      <c r="C80" s="222">
        <f t="shared" si="4"/>
        <v>1</v>
      </c>
      <c r="D80" s="222" cm="1">
        <f t="array" ref="D80">SUM(LARGE(E80:J80,{1,2,3,4}))</f>
        <v>66</v>
      </c>
      <c r="E80" s="222">
        <f>IF(ISERROR(VLOOKUP(B80,'Race 1'!$H$3:$J$77,3,FALSE)),0,VLOOKUP(B80,'Race 1'!$H$3:$J$77,3,FALSE))</f>
        <v>66</v>
      </c>
      <c r="F80" s="222">
        <f>IF(ISERROR(VLOOKUP(B80,'Race 2'!$H$3:$J$99,3,FALSE)),0,VLOOKUP(B80,'Race 2'!$H$3:$J$99,3,FALSE))</f>
        <v>0</v>
      </c>
      <c r="G80" s="222">
        <f>IF(ISERROR(VLOOKUP(B80,'Race 3'!$H$3:$L$69,3,FALSE)),0,VLOOKUP(B80,'Race 3'!$H$3:$L$69,3,FALSE))</f>
        <v>0</v>
      </c>
      <c r="H80" s="222">
        <f>IF(ISERROR(VLOOKUP(B80,'Race 4'!$H$3:$J$53,3,FALSE)),0,VLOOKUP(B80,'Race 4'!$H$3:$J$53,3,FALSE))</f>
        <v>0</v>
      </c>
      <c r="I80" s="222">
        <f>IF(ISERROR(VLOOKUP(B80,'Race 5'!$H$3:$J$95,3,FALSE)),0,VLOOKUP(B80,'Race 5'!$H$3:$J$95,3,FALSE))</f>
        <v>0</v>
      </c>
      <c r="J80" s="222">
        <f>IF(ISERROR(VLOOKUP(B80,'Race 6'!$H$3:$J$66,3,FALSE)),0,VLOOKUP(B80,'Race 6'!$H$3:$J$66,3,FALSE))</f>
        <v>0</v>
      </c>
      <c r="K80" s="223">
        <v>6</v>
      </c>
      <c r="M80" s="220">
        <f t="shared" si="5"/>
        <v>66</v>
      </c>
      <c r="O80" s="202">
        <v>87</v>
      </c>
    </row>
    <row r="81" spans="1:15" ht="14.35" customHeight="1" x14ac:dyDescent="0.45">
      <c r="A81" s="214">
        <v>1</v>
      </c>
      <c r="B81" s="226" t="s">
        <v>22</v>
      </c>
      <c r="C81" s="215">
        <f t="shared" si="4"/>
        <v>4</v>
      </c>
      <c r="D81" s="215" cm="1">
        <f t="array" ref="D81">SUM(LARGE(E81:J81,{1,2,3,4}))</f>
        <v>263</v>
      </c>
      <c r="E81" s="215">
        <f>IF(ISERROR(VLOOKUP(B81,'Race 1'!$H$3:$J$77,3,FALSE)),0,VLOOKUP(B81,'Race 1'!$H$3:$J$77,3,FALSE))</f>
        <v>59</v>
      </c>
      <c r="F81" s="215">
        <f>IF(ISERROR(VLOOKUP(B81,'Race 2'!$H$3:$J$77,3,FALSE)),0,VLOOKUP(B81,'Race 2'!$H$3:$J$77,3,FALSE))</f>
        <v>58</v>
      </c>
      <c r="G81" s="215">
        <f>IF(ISERROR(VLOOKUP(B81,'Race 3'!$H$3:$L$69,3,FALSE)),0,VLOOKUP(B81,'Race 3'!$H$3:$L$69,3,FALSE))</f>
        <v>68</v>
      </c>
      <c r="H81" s="215">
        <f>IF(ISERROR(VLOOKUP(B81,'Race 4'!$H$3:$J$53,3,FALSE)),0,VLOOKUP(B81,'Race 4'!$H$3:$J$53,3,FALSE))</f>
        <v>0</v>
      </c>
      <c r="I81" s="215">
        <f>IF(ISERROR(VLOOKUP(B81,'Race 5'!$H$3:$J$95,3,FALSE)),0,VLOOKUP(B81,'Race 5'!$H$3:$J$95,3,FALSE))</f>
        <v>0</v>
      </c>
      <c r="J81" s="215">
        <f>IF(ISERROR(VLOOKUP(B81,'Race 6'!$H$3:$J$66,3,FALSE)),0,VLOOKUP(B81,'Race 6'!$H$3:$J$66,3,FALSE))</f>
        <v>78</v>
      </c>
      <c r="K81" s="216">
        <v>7</v>
      </c>
      <c r="M81" s="213">
        <f t="shared" si="5"/>
        <v>65.75</v>
      </c>
      <c r="O81" s="202">
        <v>88</v>
      </c>
    </row>
    <row r="82" spans="1:15" ht="14.35" customHeight="1" x14ac:dyDescent="0.45">
      <c r="A82" s="214">
        <v>2</v>
      </c>
      <c r="B82" s="226" t="s">
        <v>25</v>
      </c>
      <c r="C82" s="215">
        <f t="shared" si="4"/>
        <v>4</v>
      </c>
      <c r="D82" s="215" cm="1">
        <f t="array" ref="D82">SUM(LARGE(E82:J82,{1,2,3,4}))</f>
        <v>246</v>
      </c>
      <c r="E82" s="215">
        <f>IF(ISERROR(VLOOKUP(B82,'Race 1'!$H$3:$J$77,3,FALSE)),0,VLOOKUP(B82,'Race 1'!$H$3:$J$77,3,FALSE))</f>
        <v>61</v>
      </c>
      <c r="F82" s="215">
        <f>IF(ISERROR(VLOOKUP(B82,'Race 2'!$H$3:$J$77,3,FALSE)),0,VLOOKUP(B82,'Race 2'!$H$3:$J$77,3,FALSE))</f>
        <v>61</v>
      </c>
      <c r="G82" s="215">
        <f>IF(ISERROR(VLOOKUP(B82,'Race 3'!$H$3:$L$69,3,FALSE)),0,VLOOKUP(B82,'Race 3'!$H$3:$L$69,3,FALSE))</f>
        <v>0</v>
      </c>
      <c r="H82" s="215">
        <f>IF(ISERROR(VLOOKUP(B82,'Race 4'!$H$3:$J$53,3,FALSE)),0,VLOOKUP(B82,'Race 4'!$H$3:$J$53,3,FALSE))</f>
        <v>71</v>
      </c>
      <c r="I82" s="215">
        <f>IF(ISERROR(VLOOKUP(B82,'Race 5'!$H$3:$J$95,3,FALSE)),0,VLOOKUP(B82,'Race 5'!$H$3:$J$95,3,FALSE))</f>
        <v>53</v>
      </c>
      <c r="J82" s="215">
        <f>IF(ISERROR(VLOOKUP(B82,'Race 6'!$H$3:$J$66,3,FALSE)),0,VLOOKUP(B82,'Race 6'!$H$3:$J$66,3,FALSE))</f>
        <v>0</v>
      </c>
      <c r="K82" s="216">
        <v>7</v>
      </c>
      <c r="M82" s="213">
        <f t="shared" si="5"/>
        <v>61.5</v>
      </c>
      <c r="O82" s="202">
        <v>89</v>
      </c>
    </row>
    <row r="83" spans="1:15" ht="14.35" customHeight="1" x14ac:dyDescent="0.45">
      <c r="A83" s="266">
        <v>3</v>
      </c>
      <c r="B83" s="267" t="s">
        <v>70</v>
      </c>
      <c r="C83" s="268">
        <f t="shared" si="4"/>
        <v>3</v>
      </c>
      <c r="D83" s="268" cm="1">
        <f t="array" ref="D83">SUM(LARGE(E83:J83,{1,2,3,4}))</f>
        <v>214</v>
      </c>
      <c r="E83" s="268">
        <f>IF(ISERROR(VLOOKUP(B83,'Race 1'!$H$3:$J$77,3,FALSE)),0,VLOOKUP(B83,'Race 1'!$H$3:$J$77,3,FALSE))</f>
        <v>0</v>
      </c>
      <c r="F83" s="268">
        <f>IF(ISERROR(VLOOKUP(B83,'Race 2'!$H$3:$J$77,3,FALSE)),0,VLOOKUP(B83,'Race 2'!$H$3:$J$77,3,FALSE))</f>
        <v>0</v>
      </c>
      <c r="G83" s="268">
        <f>IF(ISERROR(VLOOKUP(B83,'Race 3'!$H$3:$L$69,3,FALSE)),0,VLOOKUP(B83,'Race 3'!$H$3:$L$69,3,FALSE))</f>
        <v>69</v>
      </c>
      <c r="H83" s="268">
        <f>IF(ISERROR(VLOOKUP(B83,'Race 4'!$H$3:$J$53,3,FALSE)),0,VLOOKUP(B83,'Race 4'!$H$3:$J$53,3,FALSE))</f>
        <v>70</v>
      </c>
      <c r="I83" s="268">
        <f>IF(ISERROR(VLOOKUP(B83,'Race 5'!$H$3:$J$95,3,FALSE)),0,VLOOKUP(B83,'Race 5'!$H$3:$J$95,3,FALSE))</f>
        <v>0</v>
      </c>
      <c r="J83" s="268">
        <f>IF(ISERROR(VLOOKUP(B83,'Race 6'!$H$3:$J$66,3,FALSE)),0,VLOOKUP(B83,'Race 6'!$H$3:$J$66,3,FALSE))</f>
        <v>75</v>
      </c>
      <c r="K83" s="269">
        <v>7</v>
      </c>
      <c r="M83" s="213">
        <f t="shared" si="5"/>
        <v>71.333333333333329</v>
      </c>
      <c r="O83" s="202">
        <v>90</v>
      </c>
    </row>
    <row r="84" spans="1:15" ht="14.35" customHeight="1" x14ac:dyDescent="0.45">
      <c r="A84" s="214">
        <v>4</v>
      </c>
      <c r="B84" s="225" t="s">
        <v>69</v>
      </c>
      <c r="C84" s="215">
        <f t="shared" si="4"/>
        <v>3</v>
      </c>
      <c r="D84" s="215" cm="1">
        <f t="array" ref="D84">SUM(LARGE(E84:J84,{1,2,3,4}))</f>
        <v>194</v>
      </c>
      <c r="E84" s="215">
        <f>IF(ISERROR(VLOOKUP(B84,'Race 1'!$H$3:$J$77,3,FALSE)),0,VLOOKUP(B84,'Race 1'!$H$3:$J$77,3,FALSE))</f>
        <v>0</v>
      </c>
      <c r="F84" s="215">
        <f>IF(ISERROR(VLOOKUP(B84,'Race 2'!$H$3:$J$99,3,FALSE)),0,VLOOKUP(B84,'Race 2'!$H$3:$J$99,3,FALSE))</f>
        <v>62</v>
      </c>
      <c r="G84" s="215">
        <f>IF(ISERROR(VLOOKUP(B84,'Race 3'!$H$3:$L$69,3,FALSE)),0,VLOOKUP(B84,'Race 3'!$H$3:$L$69,3,FALSE))</f>
        <v>0</v>
      </c>
      <c r="H84" s="215">
        <f>IF(ISERROR(VLOOKUP(B84,'Race 4'!$H$3:$J$53,3,FALSE)),0,VLOOKUP(B84,'Race 4'!$H$3:$J$53,3,FALSE))</f>
        <v>0</v>
      </c>
      <c r="I84" s="215">
        <f>IF(ISERROR(VLOOKUP(B84,'Race 5'!$H$3:$J$95,3,FALSE)),0,VLOOKUP(B84,'Race 5'!$H$3:$J$95,3,FALSE))</f>
        <v>55</v>
      </c>
      <c r="J84" s="215">
        <f>IF(ISERROR(VLOOKUP(B84,'Race 6'!$H$3:$J$66,3,FALSE)),0,VLOOKUP(B84,'Race 6'!$H$3:$J$66,3,FALSE))</f>
        <v>77</v>
      </c>
      <c r="K84" s="216">
        <v>7</v>
      </c>
      <c r="M84" s="213">
        <f t="shared" si="5"/>
        <v>64.666666666666671</v>
      </c>
      <c r="O84" s="202">
        <v>91</v>
      </c>
    </row>
    <row r="85" spans="1:15" ht="14.35" customHeight="1" x14ac:dyDescent="0.45">
      <c r="A85" s="214">
        <v>5</v>
      </c>
      <c r="B85" s="226" t="s">
        <v>31</v>
      </c>
      <c r="C85" s="215">
        <f t="shared" si="4"/>
        <v>3</v>
      </c>
      <c r="D85" s="215" cm="1">
        <f t="array" ref="D85">SUM(LARGE(E85:J85,{1,2,3,4}))</f>
        <v>188</v>
      </c>
      <c r="E85" s="215">
        <f>IF(ISERROR(VLOOKUP(B85,'Race 1'!$H$3:$J$77,3,FALSE)),0,VLOOKUP(B85,'Race 1'!$H$3:$J$77,3,FALSE))</f>
        <v>58</v>
      </c>
      <c r="F85" s="215">
        <f>IF(ISERROR(VLOOKUP(B85,'Race 2'!$H$3:$J$77,3,FALSE)),0,VLOOKUP(B85,'Race 2'!$H$3:$J$77,3,FALSE))</f>
        <v>60</v>
      </c>
      <c r="G85" s="215">
        <f>IF(ISERROR(VLOOKUP(B85,'Race 3'!$H$3:$L$69,3,FALSE)),0,VLOOKUP(B85,'Race 3'!$H$3:$L$69,3,FALSE))</f>
        <v>70</v>
      </c>
      <c r="H85" s="215">
        <f>IF(ISERROR(VLOOKUP(B85,'Race 4'!$H$3:$J$53,3,FALSE)),0,VLOOKUP(B85,'Race 4'!$H$3:$J$53,3,FALSE))</f>
        <v>0</v>
      </c>
      <c r="I85" s="215">
        <f>IF(ISERROR(VLOOKUP(B85,'Race 5'!$H$3:$J$95,3,FALSE)),0,VLOOKUP(B85,'Race 5'!$H$3:$J$95,3,FALSE))</f>
        <v>0</v>
      </c>
      <c r="J85" s="215">
        <f>IF(ISERROR(VLOOKUP(B85,'Race 6'!$H$3:$J$66,3,FALSE)),0,VLOOKUP(B85,'Race 6'!$H$3:$J$66,3,FALSE))</f>
        <v>0</v>
      </c>
      <c r="K85" s="216">
        <v>7</v>
      </c>
      <c r="M85" s="213">
        <f t="shared" si="5"/>
        <v>62.666666666666664</v>
      </c>
      <c r="O85" s="202">
        <v>92</v>
      </c>
    </row>
    <row r="86" spans="1:15" ht="14.35" customHeight="1" x14ac:dyDescent="0.45">
      <c r="A86" s="214">
        <v>6</v>
      </c>
      <c r="B86" s="225" t="s">
        <v>24</v>
      </c>
      <c r="C86" s="215">
        <f t="shared" si="4"/>
        <v>3</v>
      </c>
      <c r="D86" s="215" cm="1">
        <f t="array" ref="D86">SUM(LARGE(E86:J86,{1,2,3,4}))</f>
        <v>185</v>
      </c>
      <c r="E86" s="215">
        <f>IF(ISERROR(VLOOKUP(B86,'Race 1'!$H$3:$J$77,3,FALSE)),0,VLOOKUP(B86,'Race 1'!$H$3:$J$77,3,FALSE))</f>
        <v>0</v>
      </c>
      <c r="F86" s="215">
        <f>IF(ISERROR(VLOOKUP(B86,'Race 2'!$H$3:$J$99,3,FALSE)),0,VLOOKUP(B86,'Race 2'!$H$3:$J$99,3,FALSE))</f>
        <v>57</v>
      </c>
      <c r="G86" s="215">
        <f>IF(ISERROR(VLOOKUP(B86,'Race 3'!$H$3:$L$69,3,FALSE)),0,VLOOKUP(B86,'Race 3'!$H$3:$L$69,3,FALSE))</f>
        <v>0</v>
      </c>
      <c r="H86" s="215">
        <f>IF(ISERROR(VLOOKUP(B86,'Race 4'!$H$3:$J$53,3,FALSE)),0,VLOOKUP(B86,'Race 4'!$H$3:$J$53,3,FALSE))</f>
        <v>0</v>
      </c>
      <c r="I86" s="215">
        <f>IF(ISERROR(VLOOKUP(B86,'Race 5'!$H$3:$J$95,3,FALSE)),0,VLOOKUP(B86,'Race 5'!$H$3:$J$95,3,FALSE))</f>
        <v>52</v>
      </c>
      <c r="J86" s="215">
        <f>IF(ISERROR(VLOOKUP(B86,'Race 6'!$H$3:$J$66,3,FALSE)),0,VLOOKUP(B86,'Race 6'!$H$3:$J$66,3,FALSE))</f>
        <v>76</v>
      </c>
      <c r="K86" s="216">
        <v>7</v>
      </c>
      <c r="M86" s="213">
        <f t="shared" si="5"/>
        <v>61.666666666666664</v>
      </c>
      <c r="O86" s="202">
        <v>93</v>
      </c>
    </row>
    <row r="87" spans="1:15" ht="14.35" customHeight="1" x14ac:dyDescent="0.45">
      <c r="A87" s="214">
        <v>7</v>
      </c>
      <c r="B87" s="225" t="s">
        <v>34</v>
      </c>
      <c r="C87" s="215">
        <f t="shared" si="4"/>
        <v>3</v>
      </c>
      <c r="D87" s="215" cm="1">
        <f t="array" ref="D87">SUM(LARGE(E87:J87,{1,2,3,4}))</f>
        <v>183</v>
      </c>
      <c r="E87" s="215">
        <f>IF(ISERROR(VLOOKUP(B87,'Race 1'!$H$3:$J$77,3,FALSE)),0,VLOOKUP(B87,'Race 1'!$H$3:$J$77,3,FALSE))</f>
        <v>60</v>
      </c>
      <c r="F87" s="215">
        <f>IF(ISERROR(VLOOKUP(B87,'Race 2'!$H$3:$J$77,3,FALSE)),0,VLOOKUP(B87,'Race 2'!$H$3:$J$77,3,FALSE))</f>
        <v>59</v>
      </c>
      <c r="G87" s="215">
        <f>IF(ISERROR(VLOOKUP(B87,'Race 3'!$H$3:$L$69,3,FALSE)),0,VLOOKUP(B87,'Race 3'!$H$3:$L$69,3,FALSE))</f>
        <v>0</v>
      </c>
      <c r="H87" s="215">
        <f>IF(ISERROR(VLOOKUP(B87,'Race 4'!$H$3:$J$53,3,FALSE)),0,VLOOKUP(B87,'Race 4'!$H$3:$J$53,3,FALSE))</f>
        <v>0</v>
      </c>
      <c r="I87" s="215">
        <f>IF(ISERROR(VLOOKUP(B87,'Race 5'!$H$3:$J$95,3,FALSE)),0,VLOOKUP(B87,'Race 5'!$H$3:$J$95,3,FALSE))</f>
        <v>64</v>
      </c>
      <c r="J87" s="215">
        <f>IF(ISERROR(VLOOKUP(B87,'Race 6'!$H$3:$J$66,3,FALSE)),0,VLOOKUP(B87,'Race 6'!$H$3:$J$66,3,FALSE))</f>
        <v>0</v>
      </c>
      <c r="K87" s="216">
        <v>7</v>
      </c>
      <c r="M87" s="213">
        <f t="shared" si="5"/>
        <v>61</v>
      </c>
      <c r="O87" s="202">
        <v>94</v>
      </c>
    </row>
    <row r="88" spans="1:15" ht="14.35" customHeight="1" thickBot="1" x14ac:dyDescent="0.5">
      <c r="A88" s="214">
        <v>8</v>
      </c>
      <c r="B88" s="225" t="s">
        <v>179</v>
      </c>
      <c r="C88" s="215">
        <f t="shared" si="4"/>
        <v>2</v>
      </c>
      <c r="D88" s="215" cm="1">
        <f t="array" ref="D88">SUM(LARGE(E88:J88,{1,2,3,4}))</f>
        <v>134</v>
      </c>
      <c r="E88" s="215">
        <f>IF(ISERROR(VLOOKUP(B88,'Race 1'!$H$3:$J$77,3,FALSE)),0,VLOOKUP(B88,'Race 1'!$H$3:$J$77,3,FALSE))</f>
        <v>62</v>
      </c>
      <c r="F88" s="215">
        <f>IF(ISERROR(VLOOKUP(B88,'Race 2'!$H$3:$J$77,3,FALSE)),0,VLOOKUP(B88,'Race 2'!$H$3:$J$77,3,FALSE))</f>
        <v>0</v>
      </c>
      <c r="G88" s="215">
        <f>IF(ISERROR(VLOOKUP(B88,'Race 3'!$H$3:$L$69,3,FALSE)),0,VLOOKUP(B88,'Race 3'!$H$3:$L$69,3,FALSE))</f>
        <v>0</v>
      </c>
      <c r="H88" s="215">
        <f>IF(ISERROR(VLOOKUP(B88,'Race 4'!$H$3:$J$53,3,FALSE)),0,VLOOKUP(B88,'Race 4'!$H$3:$J$53,3,FALSE))</f>
        <v>72</v>
      </c>
      <c r="I88" s="215">
        <f>IF(ISERROR(VLOOKUP(B88,'Race 5'!$H$3:$J$95,3,FALSE)),0,VLOOKUP(B88,'Race 5'!$H$3:$J$95,3,FALSE))</f>
        <v>0</v>
      </c>
      <c r="J88" s="215">
        <f>IF(ISERROR(VLOOKUP(B88,'Race 6'!$H$3:$J$66,3,FALSE)),0,VLOOKUP(B88,'Race 6'!$H$3:$J$66,3,FALSE))</f>
        <v>0</v>
      </c>
      <c r="K88" s="216">
        <v>7</v>
      </c>
      <c r="M88" s="213">
        <f t="shared" si="5"/>
        <v>67</v>
      </c>
      <c r="O88" s="202">
        <v>95</v>
      </c>
    </row>
    <row r="89" spans="1:15" ht="14.35" customHeight="1" x14ac:dyDescent="0.45">
      <c r="A89" s="210">
        <v>1</v>
      </c>
      <c r="B89" s="224" t="s">
        <v>21</v>
      </c>
      <c r="C89" s="211">
        <f t="shared" si="4"/>
        <v>6</v>
      </c>
      <c r="D89" s="211" cm="1">
        <f t="array" ref="D89">SUM(LARGE(E89:J89,{1,2,3,4}))</f>
        <v>266</v>
      </c>
      <c r="E89" s="211">
        <f>IF(ISERROR(VLOOKUP(B89,'Race 1'!$H$3:$J$77,3,FALSE)),0,VLOOKUP(B89,'Race 1'!$H$3:$J$77,3,FALSE))</f>
        <v>56</v>
      </c>
      <c r="F89" s="211">
        <f>IF(ISERROR(VLOOKUP(B89,'Race 2'!$H$3:$J$77,3,FALSE)),0,VLOOKUP(B89,'Race 2'!$H$3:$J$77,3,FALSE))</f>
        <v>56</v>
      </c>
      <c r="G89" s="211">
        <f>IF(ISERROR(VLOOKUP(B89,'Race 3'!$H$3:$L$69,3,FALSE)),0,VLOOKUP(B89,'Race 3'!$H$3:$L$69,3,FALSE))</f>
        <v>67</v>
      </c>
      <c r="H89" s="211">
        <f>IF(ISERROR(VLOOKUP(B89,'Race 4'!$H$3:$J$53,3,FALSE)),0,VLOOKUP(B89,'Race 4'!$H$3:$J$53,3,FALSE))</f>
        <v>69</v>
      </c>
      <c r="I89" s="211">
        <f>IF(ISERROR(VLOOKUP(B89,'Race 5'!$H$3:$J$95,3,FALSE)),0,VLOOKUP(B89,'Race 5'!$H$3:$J$95,3,FALSE))</f>
        <v>51</v>
      </c>
      <c r="J89" s="211">
        <f>IF(ISERROR(VLOOKUP(B89,'Race 6'!$H$3:$J$66,3,FALSE)),0,VLOOKUP(B89,'Race 6'!$H$3:$J$66,3,FALSE))</f>
        <v>74</v>
      </c>
      <c r="K89" s="212">
        <v>8</v>
      </c>
      <c r="M89" s="219">
        <f t="shared" si="5"/>
        <v>44.333333333333336</v>
      </c>
      <c r="O89" s="202">
        <v>96</v>
      </c>
    </row>
    <row r="90" spans="1:15" ht="14.35" customHeight="1" x14ac:dyDescent="0.45">
      <c r="A90" s="214">
        <v>2</v>
      </c>
      <c r="B90" s="225" t="s">
        <v>50</v>
      </c>
      <c r="C90" s="215">
        <f t="shared" si="4"/>
        <v>2</v>
      </c>
      <c r="D90" s="215" cm="1">
        <f t="array" ref="D90">SUM(LARGE(E90:J90,{1,2,3,4}))</f>
        <v>123</v>
      </c>
      <c r="E90" s="215">
        <f>IF(ISERROR(VLOOKUP(B90,'Race 1'!$H$3:$J$77,3,FALSE)),0,VLOOKUP(B90,'Race 1'!$H$3:$J$77,3,FALSE))</f>
        <v>57</v>
      </c>
      <c r="F90" s="215">
        <f>IF(ISERROR(VLOOKUP(B90,'Race 2'!$H$3:$J$77,3,FALSE)),0,VLOOKUP(B90,'Race 2'!$H$3:$J$77,3,FALSE))</f>
        <v>0</v>
      </c>
      <c r="G90" s="215">
        <f>IF(ISERROR(VLOOKUP(B90,'Race 3'!$H$3:$L$69,3,FALSE)),0,VLOOKUP(B90,'Race 3'!$H$3:$L$69,3,FALSE))</f>
        <v>66</v>
      </c>
      <c r="H90" s="215">
        <f>IF(ISERROR(VLOOKUP(B90,'Race 4'!$H$3:$J$53,3,FALSE)),0,VLOOKUP(B90,'Race 4'!$H$3:$J$53,3,FALSE))</f>
        <v>0</v>
      </c>
      <c r="I90" s="215">
        <f>IF(ISERROR(VLOOKUP(B90,'Race 5'!$H$3:$J$95,3,FALSE)),0,VLOOKUP(B90,'Race 5'!$H$3:$J$95,3,FALSE))</f>
        <v>0</v>
      </c>
      <c r="J90" s="215">
        <f>IF(ISERROR(VLOOKUP(B90,'Race 6'!$H$3:$J$66,3,FALSE)),0,VLOOKUP(B90,'Race 6'!$H$3:$J$66,3,FALSE))</f>
        <v>0</v>
      </c>
      <c r="K90" s="216">
        <v>8</v>
      </c>
      <c r="M90" s="213">
        <f t="shared" si="5"/>
        <v>61.5</v>
      </c>
      <c r="O90" s="202">
        <v>97</v>
      </c>
    </row>
    <row r="91" spans="1:15" ht="14.35" customHeight="1" x14ac:dyDescent="0.45">
      <c r="A91" s="266">
        <v>3</v>
      </c>
      <c r="B91" s="267" t="s">
        <v>35</v>
      </c>
      <c r="C91" s="268">
        <f t="shared" si="4"/>
        <v>2</v>
      </c>
      <c r="D91" s="268" cm="1">
        <f t="array" ref="D91">SUM(LARGE(E91:J91,{1,2,3,4}))</f>
        <v>120</v>
      </c>
      <c r="E91" s="268">
        <f>IF(ISERROR(VLOOKUP(B91,'Race 1'!$H$3:$J$77,3,FALSE)),0,VLOOKUP(B91,'Race 1'!$H$3:$J$77,3,FALSE))</f>
        <v>55</v>
      </c>
      <c r="F91" s="268">
        <f>IF(ISERROR(VLOOKUP(B91,'Race 2'!$H$3:$J$77,3,FALSE)),0,VLOOKUP(B91,'Race 2'!$H$3:$J$77,3,FALSE))</f>
        <v>0</v>
      </c>
      <c r="G91" s="268">
        <f>IF(ISERROR(VLOOKUP(B91,'Race 3'!$H$3:$L$69,3,FALSE)),0,VLOOKUP(B91,'Race 3'!$H$3:$L$69,3,FALSE))</f>
        <v>65</v>
      </c>
      <c r="H91" s="268">
        <f>IF(ISERROR(VLOOKUP(B91,'Race 4'!$H$3:$J$53,3,FALSE)),0,VLOOKUP(B91,'Race 4'!$H$3:$J$53,3,FALSE))</f>
        <v>0</v>
      </c>
      <c r="I91" s="268">
        <f>IF(ISERROR(VLOOKUP(B91,'Race 5'!$H$3:$J$95,3,FALSE)),0,VLOOKUP(B91,'Race 5'!$H$3:$J$95,3,FALSE))</f>
        <v>0</v>
      </c>
      <c r="J91" s="268">
        <f>IF(ISERROR(VLOOKUP(B91,'Race 6'!$H$3:$J$66,3,FALSE)),0,VLOOKUP(B91,'Race 6'!$H$3:$J$66,3,FALSE))</f>
        <v>0</v>
      </c>
      <c r="K91" s="269">
        <v>8</v>
      </c>
      <c r="M91" s="213">
        <f t="shared" si="5"/>
        <v>60</v>
      </c>
      <c r="O91" s="202">
        <v>98</v>
      </c>
    </row>
    <row r="92" spans="1:15" ht="14.35" customHeight="1" x14ac:dyDescent="0.45">
      <c r="A92" s="214">
        <v>4</v>
      </c>
      <c r="B92" s="225" t="s">
        <v>238</v>
      </c>
      <c r="C92" s="215">
        <f t="shared" si="4"/>
        <v>1</v>
      </c>
      <c r="D92" s="215" cm="1">
        <f t="array" ref="D92">SUM(LARGE(E92:J92,{1,2,3,4}))</f>
        <v>73</v>
      </c>
      <c r="E92" s="215">
        <f>IF(ISERROR(VLOOKUP(B92,'Race 1'!$H$3:$J$77,3,FALSE)),0,VLOOKUP(B92,'Race 1'!$H$3:$J$77,3,FALSE))</f>
        <v>0</v>
      </c>
      <c r="F92" s="215">
        <f>IF(ISERROR(VLOOKUP(B92,'Race 2'!$H$3:$J$77,3,FALSE)),0,VLOOKUP(B92,'Race 2'!$H$3:$J$77,3,FALSE))</f>
        <v>0</v>
      </c>
      <c r="G92" s="215">
        <f>IF(ISERROR(VLOOKUP(B92,'Race 3'!$H$3:$L$69,3,FALSE)),0,VLOOKUP(B92,'Race 3'!$H$3:$L$69,3,FALSE))</f>
        <v>0</v>
      </c>
      <c r="H92" s="215">
        <f>IF(ISERROR(VLOOKUP(B92,'Race 4'!$H$3:$J$53,3,FALSE)),0,VLOOKUP(B92,'Race 4'!$H$3:$J$53,3,FALSE))</f>
        <v>0</v>
      </c>
      <c r="I92" s="215">
        <f>IF(ISERROR(VLOOKUP(B92,'Race 5'!$H$3:$J$95,3,FALSE)),0,VLOOKUP(B92,'Race 5'!$H$3:$J$95,3,FALSE))</f>
        <v>0</v>
      </c>
      <c r="J92" s="215">
        <f>IF(ISERROR(VLOOKUP(B92,'Race 6'!$H$3:$J$66,3,FALSE)),0,VLOOKUP(B92,'Race 6'!$H$3:$J$66,3,FALSE))</f>
        <v>73</v>
      </c>
      <c r="K92" s="216">
        <v>8</v>
      </c>
      <c r="M92" s="213">
        <f t="shared" si="5"/>
        <v>73</v>
      </c>
      <c r="O92" s="202">
        <v>99</v>
      </c>
    </row>
    <row r="93" spans="1:15" ht="14.35" customHeight="1" x14ac:dyDescent="0.45">
      <c r="A93" s="214">
        <v>5</v>
      </c>
      <c r="B93" s="225" t="s">
        <v>156</v>
      </c>
      <c r="C93" s="215">
        <f t="shared" si="4"/>
        <v>1</v>
      </c>
      <c r="D93" s="215" cm="1">
        <f t="array" ref="D93">SUM(LARGE(E93:J93,{1,2,3,4}))</f>
        <v>54</v>
      </c>
      <c r="E93" s="215">
        <f>IF(ISERROR(VLOOKUP(B93,'Race 1'!$H$3:$J$77,3,FALSE)),0,VLOOKUP(B93,'Race 1'!$H$3:$J$77,3,FALSE))</f>
        <v>54</v>
      </c>
      <c r="F93" s="215">
        <f>IF(ISERROR(VLOOKUP(B93,'Race 2'!$H$3:$J$99,3,FALSE)),0,VLOOKUP(B93,'Race 2'!$H$3:$J$99,3,FALSE))</f>
        <v>0</v>
      </c>
      <c r="G93" s="215">
        <f>IF(ISERROR(VLOOKUP(B93,'Race 3'!$H$3:$L$69,3,FALSE)),0,VLOOKUP(B93,'Race 3'!$H$3:$L$69,3,FALSE))</f>
        <v>0</v>
      </c>
      <c r="H93" s="215">
        <f>IF(ISERROR(VLOOKUP(B93,'Race 4'!$H$3:$J$53,3,FALSE)),0,VLOOKUP(B93,'Race 4'!$H$3:$J$53,3,FALSE))</f>
        <v>0</v>
      </c>
      <c r="I93" s="215">
        <f>IF(ISERROR(VLOOKUP(B93,'Race 5'!$H$3:$J$95,3,FALSE)),0,VLOOKUP(B93,'Race 5'!$H$3:$J$95,3,FALSE))</f>
        <v>0</v>
      </c>
      <c r="J93" s="215">
        <f>IF(ISERROR(VLOOKUP(B93,'Race 6'!$H$3:$J$66,3,FALSE)),0,VLOOKUP(B93,'Race 6'!$H$3:$J$66,3,FALSE))</f>
        <v>0</v>
      </c>
      <c r="K93" s="216">
        <v>8</v>
      </c>
      <c r="M93" s="213">
        <f t="shared" si="5"/>
        <v>54</v>
      </c>
      <c r="O93" s="202">
        <v>100</v>
      </c>
    </row>
    <row r="94" spans="1:15" ht="14.35" customHeight="1" thickBot="1" x14ac:dyDescent="0.5">
      <c r="A94" s="221">
        <v>6</v>
      </c>
      <c r="B94" s="227" t="s">
        <v>33</v>
      </c>
      <c r="C94" s="222">
        <f t="shared" si="4"/>
        <v>1</v>
      </c>
      <c r="D94" s="222" cm="1">
        <f t="array" ref="D94">SUM(LARGE(E94:J94,{1,2,3,4}))</f>
        <v>50</v>
      </c>
      <c r="E94" s="222">
        <f>IF(ISERROR(VLOOKUP(B94,'Race 1'!$H$3:$J$77,3,FALSE)),0,VLOOKUP(B94,'Race 1'!$H$3:$J$77,3,FALSE))</f>
        <v>0</v>
      </c>
      <c r="F94" s="222">
        <f>IF(ISERROR(VLOOKUP(B94,'Race 2'!$H$3:$J$77,3,FALSE)),0,VLOOKUP(B94,'Race 2'!$H$3:$J$77,3,FALSE))</f>
        <v>0</v>
      </c>
      <c r="G94" s="222">
        <f>IF(ISERROR(VLOOKUP(B94,'Race 3'!$H$3:$L$69,3,FALSE)),0,VLOOKUP(B94,'Race 3'!$H$3:$L$69,3,FALSE))</f>
        <v>0</v>
      </c>
      <c r="H94" s="222">
        <f>IF(ISERROR(VLOOKUP(B94,'Race 4'!$H$3:$J$53,3,FALSE)),0,VLOOKUP(B94,'Race 4'!$H$3:$J$53,3,FALSE))</f>
        <v>0</v>
      </c>
      <c r="I94" s="222">
        <f>IF(ISERROR(VLOOKUP(B94,'Race 5'!$H$3:$J$95,3,FALSE)),0,VLOOKUP(B94,'Race 5'!$H$3:$J$95,3,FALSE))</f>
        <v>50</v>
      </c>
      <c r="J94" s="222">
        <f>IF(ISERROR(VLOOKUP(B94,'Race 6'!$H$3:$J$66,3,FALSE)),0,VLOOKUP(B94,'Race 6'!$H$3:$J$66,3,FALSE))</f>
        <v>0</v>
      </c>
      <c r="K94" s="223">
        <v>8</v>
      </c>
      <c r="M94" s="220">
        <f t="shared" si="5"/>
        <v>50</v>
      </c>
    </row>
    <row r="95" spans="1:15" ht="14.35" customHeight="1" x14ac:dyDescent="0.45">
      <c r="A95" s="218"/>
      <c r="B95" s="228"/>
      <c r="C95" s="229">
        <f t="shared" si="4"/>
        <v>0</v>
      </c>
      <c r="D95" s="229">
        <f>SUM(LARGE(E95:J95,{1,2,3,4,5,6}))</f>
        <v>0</v>
      </c>
      <c r="E95" s="229">
        <f>IF(ISERROR(VLOOKUP(B95,'Race 1'!$H$3:$J$77,3,FALSE)),0,VLOOKUP(B95,'Race 1'!$H$3:$J$77,3,FALSE))</f>
        <v>0</v>
      </c>
      <c r="F95" s="229">
        <f>IF(ISERROR(VLOOKUP(B95,'Race 2'!$H$3:$J$99,3,FALSE)),0,VLOOKUP(B95,'Race 2'!$H$3:$J$99,3,FALSE))</f>
        <v>0</v>
      </c>
      <c r="G95" s="229">
        <f>IF(ISERROR(VLOOKUP(B95,'Race 3'!$H$3:$L$69,3,FALSE)),0,VLOOKUP(B95,'Race 3'!$H$3:$L$69,3,FALSE))</f>
        <v>0</v>
      </c>
      <c r="H95" s="229">
        <f>IF(ISERROR(VLOOKUP(B95,'Race 4'!$H$3:$J$53,3,FALSE)),0,VLOOKUP(B95,'Race 4'!$H$3:$J$53,3,FALSE))</f>
        <v>0</v>
      </c>
      <c r="I95" s="229">
        <f>IF(ISERROR(VLOOKUP(B95,'Race 5'!$H$3:$J$95,3,FALSE)),0,VLOOKUP(B95,'Race 5'!$H$3:$J$95,3,FALSE))</f>
        <v>0</v>
      </c>
      <c r="J95" s="229">
        <f>IF(ISERROR(VLOOKUP(B95,'Race 6'!$H$3:$J$66,3,FALSE)),0,VLOOKUP(B95,'Race 6'!$H$3:$J$66,3,FALSE))</f>
        <v>0</v>
      </c>
      <c r="K95" s="230"/>
    </row>
    <row r="96" spans="1:15" ht="14.35" customHeight="1" x14ac:dyDescent="0.45">
      <c r="A96" s="218"/>
      <c r="B96" s="231"/>
      <c r="C96" s="232">
        <f t="shared" si="4"/>
        <v>0</v>
      </c>
      <c r="D96" s="232">
        <f>SUM(LARGE(E96:J96,{1,2,3,4,5,6}))</f>
        <v>0</v>
      </c>
      <c r="E96" s="232">
        <f>IF(ISERROR(VLOOKUP(B96,'Race 1'!$H$3:$J$77,3,FALSE)),0,VLOOKUP(B96,'Race 1'!$H$3:$J$77,3,FALSE))</f>
        <v>0</v>
      </c>
      <c r="F96" s="232">
        <f>IF(ISERROR(VLOOKUP(B96,'Race 2'!$H$3:$J$99,3,FALSE)),0,VLOOKUP(B96,'Race 2'!$H$3:$J$99,3,FALSE))</f>
        <v>0</v>
      </c>
      <c r="G96" s="232">
        <f>IF(ISERROR(VLOOKUP(B96,'Race 3'!$H$3:$L$69,3,FALSE)),0,VLOOKUP(B96,'Race 3'!$H$3:$L$69,3,FALSE))</f>
        <v>0</v>
      </c>
      <c r="H96" s="232">
        <f>IF(ISERROR(VLOOKUP(B96,'Race 4'!$H$3:$J$53,3,FALSE)),0,VLOOKUP(B96,'Race 4'!$H$3:$J$53,3,FALSE))</f>
        <v>0</v>
      </c>
      <c r="I96" s="232">
        <f>IF(ISERROR(VLOOKUP(B96,'Race 5'!$H$3:$J$95,3,FALSE)),0,VLOOKUP(B96,'Race 5'!$H$3:$J$95,3,FALSE))</f>
        <v>0</v>
      </c>
      <c r="J96" s="232">
        <f>IF(ISERROR(VLOOKUP(B96,'Race 6'!$H$3:$J$66,3,FALSE)),0,VLOOKUP(B96,'Race 6'!$H$3:$J$66,3,FALSE))</f>
        <v>0</v>
      </c>
      <c r="K96" s="233"/>
    </row>
    <row r="97" spans="4:11" ht="14.35" customHeight="1" x14ac:dyDescent="0.45">
      <c r="D97" s="200"/>
      <c r="E97" s="200">
        <f>COUNTIF(E3:E96,"&gt;0")</f>
        <v>47</v>
      </c>
      <c r="F97" s="200">
        <f>COUNTIF(F3:F96,"&gt;0")</f>
        <v>45</v>
      </c>
      <c r="G97" s="200">
        <f>COUNTIF(G3:G96,"&gt;0")</f>
        <v>36</v>
      </c>
      <c r="H97" s="200">
        <f>COUNTIF(H3:H96,"&gt;0")</f>
        <v>32</v>
      </c>
      <c r="I97" s="200">
        <f>COUNTIF(I3:I96,"&gt;0")</f>
        <v>51</v>
      </c>
      <c r="J97" s="200">
        <f>COUNTIF(J3:J95,"&gt;0")</f>
        <v>29</v>
      </c>
      <c r="K97" s="200"/>
    </row>
    <row r="98" spans="4:11" ht="14.35" customHeight="1" x14ac:dyDescent="0.45">
      <c r="D98" s="200"/>
    </row>
    <row r="99" spans="4:11" ht="14.35" customHeight="1" x14ac:dyDescent="0.45">
      <c r="D99" s="200"/>
      <c r="H99" s="200">
        <f>H97*H98</f>
        <v>0</v>
      </c>
    </row>
  </sheetData>
  <sortState xmlns:xlrd2="http://schemas.microsoft.com/office/spreadsheetml/2017/richdata2" ref="O3:O93">
    <sortCondition ref="O3:O93"/>
  </sortState>
  <phoneticPr fontId="0" type="noConversion"/>
  <pageMargins left="0.75" right="0.75" top="1" bottom="1" header="0.5" footer="0.5"/>
  <pageSetup paperSize="9" scale="8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32"/>
  <sheetViews>
    <sheetView showGridLines="0" topLeftCell="A13" workbookViewId="0">
      <selection activeCell="I22" sqref="I22"/>
    </sheetView>
  </sheetViews>
  <sheetFormatPr defaultRowHeight="12.75" x14ac:dyDescent="0.35"/>
  <cols>
    <col min="1" max="1" width="4.59765625" bestFit="1" customWidth="1"/>
    <col min="2" max="2" width="18.59765625" bestFit="1" customWidth="1"/>
    <col min="3" max="3" width="6.86328125" bestFit="1" customWidth="1"/>
    <col min="4" max="4" width="7.3984375" bestFit="1" customWidth="1"/>
    <col min="5" max="5" width="5.796875" bestFit="1" customWidth="1"/>
    <col min="6" max="8" width="3.9296875" bestFit="1" customWidth="1"/>
    <col min="9" max="9" width="9.1328125" bestFit="1" customWidth="1"/>
    <col min="10" max="13" width="5.1328125" bestFit="1" customWidth="1"/>
    <col min="14" max="14" width="2.796875" bestFit="1" customWidth="1"/>
    <col min="15" max="15" width="3.9296875" bestFit="1" customWidth="1"/>
    <col min="16" max="16" width="4.33203125" bestFit="1" customWidth="1"/>
    <col min="17" max="17" width="4.19921875" bestFit="1" customWidth="1"/>
    <col min="18" max="18" width="2.796875" customWidth="1"/>
  </cols>
  <sheetData>
    <row r="1" spans="1:19" ht="13.15" thickBot="1" x14ac:dyDescent="0.4">
      <c r="A1" s="39" t="s">
        <v>9</v>
      </c>
      <c r="B1" s="39" t="s">
        <v>8</v>
      </c>
      <c r="C1" s="25" t="s">
        <v>2</v>
      </c>
      <c r="D1" s="25" t="s">
        <v>3</v>
      </c>
      <c r="E1" s="26" t="s">
        <v>134</v>
      </c>
      <c r="F1" s="25">
        <v>1</v>
      </c>
      <c r="G1" s="25">
        <v>2</v>
      </c>
      <c r="H1" s="25">
        <v>3</v>
      </c>
      <c r="I1" s="40">
        <v>43502</v>
      </c>
      <c r="J1" s="25">
        <v>5</v>
      </c>
      <c r="K1" s="25">
        <v>6</v>
      </c>
      <c r="L1" s="25">
        <v>7</v>
      </c>
      <c r="M1" s="25">
        <v>8</v>
      </c>
      <c r="N1" s="25">
        <v>9</v>
      </c>
      <c r="O1" s="25">
        <v>10</v>
      </c>
      <c r="P1" s="68" t="s">
        <v>159</v>
      </c>
      <c r="Q1" s="68" t="s">
        <v>160</v>
      </c>
    </row>
    <row r="2" spans="1:19" x14ac:dyDescent="0.35">
      <c r="A2" s="41">
        <v>1</v>
      </c>
      <c r="B2" s="41" t="s">
        <v>64</v>
      </c>
      <c r="C2" s="20">
        <f t="shared" ref="C2:C33" si="0">COUNTIF(F2:O2,"&gt;0")</f>
        <v>2</v>
      </c>
      <c r="D2" s="20">
        <f>SUM(LARGE(F2:O2,{1,2,3,4,5,6}))</f>
        <v>200</v>
      </c>
      <c r="E2" s="23">
        <f t="shared" ref="E2:E33" si="1">SUM(F2:O2)/C2</f>
        <v>100</v>
      </c>
      <c r="F2" s="42">
        <v>100</v>
      </c>
      <c r="G2" s="42">
        <v>100</v>
      </c>
      <c r="H2" s="42">
        <v>0</v>
      </c>
      <c r="I2" s="43">
        <v>0</v>
      </c>
      <c r="J2" s="42">
        <v>0</v>
      </c>
      <c r="K2" s="42">
        <v>0</v>
      </c>
      <c r="L2" s="42">
        <v>0</v>
      </c>
      <c r="M2" s="42">
        <v>0</v>
      </c>
      <c r="N2" s="42">
        <v>0</v>
      </c>
      <c r="O2" s="42">
        <v>0</v>
      </c>
      <c r="P2" s="69">
        <v>100</v>
      </c>
      <c r="Q2" s="70"/>
      <c r="S2" s="6"/>
    </row>
    <row r="3" spans="1:19" x14ac:dyDescent="0.35">
      <c r="A3" s="41">
        <v>2</v>
      </c>
      <c r="B3" s="41" t="s">
        <v>84</v>
      </c>
      <c r="C3" s="21">
        <f t="shared" si="0"/>
        <v>1</v>
      </c>
      <c r="D3" s="21">
        <f>SUM(LARGE(F3:O3,{1,2,3,4,5,6}))</f>
        <v>100</v>
      </c>
      <c r="E3" s="24">
        <f t="shared" si="1"/>
        <v>100</v>
      </c>
      <c r="F3" s="42">
        <v>0</v>
      </c>
      <c r="G3" s="42">
        <v>0</v>
      </c>
      <c r="H3" s="42">
        <v>0</v>
      </c>
      <c r="I3" s="43">
        <v>0</v>
      </c>
      <c r="J3" s="42">
        <v>0</v>
      </c>
      <c r="K3" s="42">
        <v>100</v>
      </c>
      <c r="L3" s="42">
        <v>0</v>
      </c>
      <c r="M3" s="42">
        <v>0</v>
      </c>
      <c r="N3" s="42">
        <v>0</v>
      </c>
      <c r="O3" s="42">
        <v>0</v>
      </c>
      <c r="P3" s="70"/>
      <c r="Q3" s="70"/>
      <c r="S3" s="6"/>
    </row>
    <row r="4" spans="1:19" x14ac:dyDescent="0.35">
      <c r="A4" s="41">
        <v>3</v>
      </c>
      <c r="B4" s="41" t="s">
        <v>113</v>
      </c>
      <c r="C4" s="21">
        <f t="shared" si="0"/>
        <v>1</v>
      </c>
      <c r="D4" s="21">
        <f>SUM(LARGE(F4:O4,{1,2,3,4,5,6}))</f>
        <v>100</v>
      </c>
      <c r="E4" s="24">
        <f t="shared" si="1"/>
        <v>100</v>
      </c>
      <c r="F4" s="42">
        <v>0</v>
      </c>
      <c r="G4" s="42">
        <v>0</v>
      </c>
      <c r="H4" s="42">
        <v>100</v>
      </c>
      <c r="I4" s="43">
        <v>0</v>
      </c>
      <c r="J4" s="42"/>
      <c r="K4" s="42"/>
      <c r="L4" s="42">
        <v>0</v>
      </c>
      <c r="M4" s="42">
        <v>0</v>
      </c>
      <c r="N4" s="42">
        <v>0</v>
      </c>
      <c r="O4" s="42">
        <v>0</v>
      </c>
      <c r="P4" s="69">
        <v>100</v>
      </c>
      <c r="Q4" s="69">
        <v>97</v>
      </c>
      <c r="S4" s="6"/>
    </row>
    <row r="5" spans="1:19" x14ac:dyDescent="0.35">
      <c r="A5" s="41">
        <v>4</v>
      </c>
      <c r="B5" s="41" t="s">
        <v>61</v>
      </c>
      <c r="C5" s="21">
        <f t="shared" si="0"/>
        <v>5</v>
      </c>
      <c r="D5" s="21">
        <f>SUM(LARGE(F5:O5,{1,2,3,4,5,6}))</f>
        <v>497</v>
      </c>
      <c r="E5" s="24">
        <f t="shared" si="1"/>
        <v>99.4</v>
      </c>
      <c r="F5" s="42">
        <v>99</v>
      </c>
      <c r="G5" s="42">
        <v>0</v>
      </c>
      <c r="H5" s="42">
        <v>99</v>
      </c>
      <c r="I5" s="43">
        <v>100</v>
      </c>
      <c r="J5" s="42">
        <v>99</v>
      </c>
      <c r="K5" s="42"/>
      <c r="L5" s="42"/>
      <c r="M5" s="42">
        <v>100</v>
      </c>
      <c r="N5" s="42">
        <v>0</v>
      </c>
      <c r="O5" s="42">
        <v>0</v>
      </c>
      <c r="P5" s="69">
        <v>100</v>
      </c>
      <c r="Q5" s="69">
        <v>99</v>
      </c>
      <c r="S5" s="6"/>
    </row>
    <row r="6" spans="1:19" x14ac:dyDescent="0.35">
      <c r="A6" s="41">
        <v>5</v>
      </c>
      <c r="B6" s="41" t="s">
        <v>139</v>
      </c>
      <c r="C6" s="21">
        <f t="shared" si="0"/>
        <v>1</v>
      </c>
      <c r="D6" s="21">
        <f>SUM(LARGE(F6:O6,{1,2,3,4,5,6}))</f>
        <v>99</v>
      </c>
      <c r="E6" s="24">
        <f t="shared" si="1"/>
        <v>99</v>
      </c>
      <c r="F6" s="42">
        <v>0</v>
      </c>
      <c r="G6" s="42">
        <v>0</v>
      </c>
      <c r="H6" s="42">
        <v>0</v>
      </c>
      <c r="I6" s="43">
        <v>99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70"/>
      <c r="Q6" s="70"/>
      <c r="S6" s="6"/>
    </row>
    <row r="7" spans="1:19" x14ac:dyDescent="0.35">
      <c r="A7" s="41">
        <v>6</v>
      </c>
      <c r="B7" s="41" t="s">
        <v>38</v>
      </c>
      <c r="C7" s="21">
        <f t="shared" si="0"/>
        <v>1</v>
      </c>
      <c r="D7" s="21">
        <f>SUM(LARGE(F7:O7,{1,2,3,4,5,6}))</f>
        <v>99</v>
      </c>
      <c r="E7" s="24">
        <f t="shared" si="1"/>
        <v>99</v>
      </c>
      <c r="F7" s="42">
        <v>0</v>
      </c>
      <c r="G7" s="42"/>
      <c r="H7" s="42"/>
      <c r="I7" s="43">
        <v>0</v>
      </c>
      <c r="J7" s="42">
        <v>0</v>
      </c>
      <c r="K7" s="42">
        <v>0</v>
      </c>
      <c r="L7" s="42">
        <v>0</v>
      </c>
      <c r="M7" s="42">
        <v>99</v>
      </c>
      <c r="N7" s="42">
        <v>0</v>
      </c>
      <c r="O7" s="42">
        <v>0</v>
      </c>
      <c r="P7" s="69">
        <v>99</v>
      </c>
      <c r="Q7" s="69">
        <v>96</v>
      </c>
      <c r="S7" s="6"/>
    </row>
    <row r="8" spans="1:19" x14ac:dyDescent="0.35">
      <c r="A8" s="41">
        <v>7</v>
      </c>
      <c r="B8" s="41" t="s">
        <v>87</v>
      </c>
      <c r="C8" s="21">
        <f t="shared" si="0"/>
        <v>7</v>
      </c>
      <c r="D8" s="21">
        <f>SUM(LARGE(F8:O8,{1,2,3,4,5,6}))</f>
        <v>587</v>
      </c>
      <c r="E8" s="24">
        <f t="shared" si="1"/>
        <v>97.714285714285708</v>
      </c>
      <c r="F8" s="42">
        <v>97</v>
      </c>
      <c r="G8" s="42">
        <v>97</v>
      </c>
      <c r="H8" s="42">
        <v>98</v>
      </c>
      <c r="I8" s="43">
        <v>98</v>
      </c>
      <c r="J8" s="42">
        <v>97</v>
      </c>
      <c r="K8" s="42">
        <v>0</v>
      </c>
      <c r="L8" s="42">
        <v>97</v>
      </c>
      <c r="M8" s="42"/>
      <c r="N8" s="42"/>
      <c r="O8" s="42">
        <v>100</v>
      </c>
      <c r="P8" s="69">
        <v>100</v>
      </c>
      <c r="Q8" s="69">
        <v>96</v>
      </c>
      <c r="S8" s="6"/>
    </row>
    <row r="9" spans="1:19" x14ac:dyDescent="0.35">
      <c r="A9" s="41">
        <v>8</v>
      </c>
      <c r="B9" s="41" t="s">
        <v>17</v>
      </c>
      <c r="C9" s="21">
        <f t="shared" si="0"/>
        <v>7</v>
      </c>
      <c r="D9" s="21">
        <f>SUM(LARGE(F9:O9,{1,2,3,4,5,6}))</f>
        <v>588</v>
      </c>
      <c r="E9" s="24">
        <f t="shared" si="1"/>
        <v>97.571428571428569</v>
      </c>
      <c r="F9" s="42">
        <v>98</v>
      </c>
      <c r="G9" s="42">
        <v>96</v>
      </c>
      <c r="H9" s="42">
        <v>95</v>
      </c>
      <c r="I9" s="43"/>
      <c r="J9" s="42">
        <v>98</v>
      </c>
      <c r="K9" s="42">
        <v>0</v>
      </c>
      <c r="L9" s="42">
        <v>99</v>
      </c>
      <c r="M9" s="42">
        <v>98</v>
      </c>
      <c r="N9" s="42">
        <v>99</v>
      </c>
      <c r="O9" s="42"/>
      <c r="P9" s="69">
        <v>99</v>
      </c>
      <c r="Q9" s="69">
        <v>90</v>
      </c>
    </row>
    <row r="10" spans="1:19" x14ac:dyDescent="0.35">
      <c r="A10" s="41">
        <v>9</v>
      </c>
      <c r="B10" s="41" t="s">
        <v>65</v>
      </c>
      <c r="C10" s="21">
        <f t="shared" si="0"/>
        <v>4</v>
      </c>
      <c r="D10" s="21">
        <f>SUM(LARGE(F10:O10,{1,2,3,4,5,6}))</f>
        <v>390</v>
      </c>
      <c r="E10" s="24">
        <f t="shared" si="1"/>
        <v>97.5</v>
      </c>
      <c r="F10" s="42">
        <v>0</v>
      </c>
      <c r="G10" s="42">
        <v>98</v>
      </c>
      <c r="H10" s="42">
        <v>97</v>
      </c>
      <c r="I10" s="43">
        <v>0</v>
      </c>
      <c r="J10" s="42"/>
      <c r="K10" s="42"/>
      <c r="L10" s="42">
        <v>98</v>
      </c>
      <c r="M10" s="42">
        <v>97</v>
      </c>
      <c r="N10" s="42">
        <v>0</v>
      </c>
      <c r="O10" s="42">
        <v>0</v>
      </c>
      <c r="P10" s="69">
        <v>98</v>
      </c>
      <c r="Q10" s="69">
        <v>96</v>
      </c>
      <c r="S10" s="6"/>
    </row>
    <row r="11" spans="1:19" x14ac:dyDescent="0.35">
      <c r="A11" s="41">
        <v>10</v>
      </c>
      <c r="B11" s="41" t="s">
        <v>140</v>
      </c>
      <c r="C11" s="21">
        <f t="shared" si="0"/>
        <v>1</v>
      </c>
      <c r="D11" s="21">
        <f>SUM(LARGE(F11:O11,{1,2,3,4,5,6}))</f>
        <v>97</v>
      </c>
      <c r="E11" s="24">
        <f t="shared" si="1"/>
        <v>97</v>
      </c>
      <c r="F11" s="42">
        <v>0</v>
      </c>
      <c r="G11" s="42">
        <v>0</v>
      </c>
      <c r="H11" s="42">
        <v>0</v>
      </c>
      <c r="I11" s="43">
        <v>97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70"/>
      <c r="Q11" s="70"/>
      <c r="S11" s="6"/>
    </row>
    <row r="12" spans="1:19" x14ac:dyDescent="0.35">
      <c r="A12" s="41">
        <v>11</v>
      </c>
      <c r="B12" s="41" t="s">
        <v>51</v>
      </c>
      <c r="C12" s="21">
        <f t="shared" si="0"/>
        <v>3</v>
      </c>
      <c r="D12" s="21">
        <f>SUM(LARGE(F12:O12,{1,2,3,4,5,6}))</f>
        <v>286</v>
      </c>
      <c r="E12" s="24">
        <f t="shared" si="1"/>
        <v>95.333333333333329</v>
      </c>
      <c r="F12" s="42">
        <v>95</v>
      </c>
      <c r="G12" s="42">
        <v>0</v>
      </c>
      <c r="H12" s="42">
        <v>0</v>
      </c>
      <c r="I12" s="43">
        <v>0</v>
      </c>
      <c r="J12" s="42">
        <v>95</v>
      </c>
      <c r="K12" s="42">
        <v>96</v>
      </c>
      <c r="L12" s="42">
        <v>0</v>
      </c>
      <c r="M12" s="42">
        <v>0</v>
      </c>
      <c r="N12" s="42">
        <v>0</v>
      </c>
      <c r="O12" s="42">
        <v>0</v>
      </c>
      <c r="P12" s="70"/>
      <c r="Q12" s="70"/>
      <c r="S12" s="6"/>
    </row>
    <row r="13" spans="1:19" x14ac:dyDescent="0.35">
      <c r="A13" s="41">
        <v>12</v>
      </c>
      <c r="B13" s="41" t="s">
        <v>141</v>
      </c>
      <c r="C13" s="21">
        <f t="shared" si="0"/>
        <v>1</v>
      </c>
      <c r="D13" s="21">
        <f>SUM(LARGE(F13:O13,{1,2,3,4,5,6}))</f>
        <v>95</v>
      </c>
      <c r="E13" s="24">
        <f t="shared" si="1"/>
        <v>95</v>
      </c>
      <c r="F13" s="42">
        <v>0</v>
      </c>
      <c r="G13" s="42">
        <v>0</v>
      </c>
      <c r="H13" s="42">
        <v>0</v>
      </c>
      <c r="I13" s="43">
        <v>95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70"/>
      <c r="Q13" s="70"/>
    </row>
    <row r="14" spans="1:19" x14ac:dyDescent="0.35">
      <c r="A14" s="41">
        <v>13</v>
      </c>
      <c r="B14" s="41" t="s">
        <v>29</v>
      </c>
      <c r="C14" s="21">
        <f t="shared" si="0"/>
        <v>4</v>
      </c>
      <c r="D14" s="21">
        <f>SUM(LARGE(F14:O14,{1,2,3,4,5,6}))</f>
        <v>379</v>
      </c>
      <c r="E14" s="24">
        <f t="shared" si="1"/>
        <v>94.75</v>
      </c>
      <c r="F14" s="42">
        <v>96</v>
      </c>
      <c r="G14" s="42">
        <v>0</v>
      </c>
      <c r="H14" s="42">
        <v>0</v>
      </c>
      <c r="I14" s="43"/>
      <c r="J14" s="42">
        <v>94</v>
      </c>
      <c r="K14" s="42">
        <v>0</v>
      </c>
      <c r="L14" s="42">
        <v>95</v>
      </c>
      <c r="M14" s="42">
        <v>94</v>
      </c>
      <c r="N14" s="42"/>
      <c r="O14" s="42">
        <v>0</v>
      </c>
      <c r="P14" s="69">
        <v>98</v>
      </c>
      <c r="Q14" s="69">
        <v>92</v>
      </c>
      <c r="S14" s="6"/>
    </row>
    <row r="15" spans="1:19" x14ac:dyDescent="0.35">
      <c r="A15" s="41">
        <v>14</v>
      </c>
      <c r="B15" s="41" t="s">
        <v>106</v>
      </c>
      <c r="C15" s="21">
        <f t="shared" si="0"/>
        <v>4</v>
      </c>
      <c r="D15" s="21">
        <f>SUM(LARGE(F15:O15,{1,2,3,4,5,6}))</f>
        <v>361</v>
      </c>
      <c r="E15" s="24">
        <f t="shared" si="1"/>
        <v>90.25</v>
      </c>
      <c r="F15" s="42">
        <v>0</v>
      </c>
      <c r="G15" s="42">
        <v>89</v>
      </c>
      <c r="H15" s="42">
        <v>86</v>
      </c>
      <c r="I15" s="43">
        <v>0</v>
      </c>
      <c r="J15" s="42"/>
      <c r="K15" s="42">
        <v>0</v>
      </c>
      <c r="L15" s="42">
        <v>0</v>
      </c>
      <c r="M15" s="42">
        <v>90</v>
      </c>
      <c r="N15" s="42"/>
      <c r="O15" s="42">
        <v>96</v>
      </c>
      <c r="P15" s="69">
        <v>97</v>
      </c>
      <c r="Q15" s="69">
        <v>85</v>
      </c>
    </row>
    <row r="16" spans="1:19" x14ac:dyDescent="0.35">
      <c r="A16" s="41">
        <v>15</v>
      </c>
      <c r="B16" s="41" t="s">
        <v>95</v>
      </c>
      <c r="C16" s="21">
        <f t="shared" si="0"/>
        <v>7</v>
      </c>
      <c r="D16" s="21">
        <f>SUM(LARGE(F16:O16,{1,2,3,4,5,6}))</f>
        <v>565</v>
      </c>
      <c r="E16" s="24">
        <f t="shared" si="1"/>
        <v>93.857142857142861</v>
      </c>
      <c r="F16" s="42">
        <v>92</v>
      </c>
      <c r="G16" s="42">
        <v>94</v>
      </c>
      <c r="H16" s="42"/>
      <c r="I16" s="43">
        <v>94</v>
      </c>
      <c r="J16" s="42">
        <v>93</v>
      </c>
      <c r="K16" s="42">
        <v>95</v>
      </c>
      <c r="L16" s="42">
        <v>94</v>
      </c>
      <c r="M16" s="42">
        <v>95</v>
      </c>
      <c r="N16" s="42"/>
      <c r="O16" s="42">
        <v>0</v>
      </c>
      <c r="P16" s="69">
        <v>96</v>
      </c>
      <c r="Q16" s="69">
        <v>92</v>
      </c>
    </row>
    <row r="17" spans="1:17" x14ac:dyDescent="0.35">
      <c r="A17" s="41">
        <v>16</v>
      </c>
      <c r="B17" s="41" t="s">
        <v>123</v>
      </c>
      <c r="C17" s="21">
        <f t="shared" si="0"/>
        <v>4</v>
      </c>
      <c r="D17" s="21">
        <f>SUM(LARGE(F17:O17,{1,2,3,4,5,6}))</f>
        <v>373</v>
      </c>
      <c r="E17" s="24">
        <f t="shared" si="1"/>
        <v>93.25</v>
      </c>
      <c r="F17" s="42">
        <v>0</v>
      </c>
      <c r="G17" s="42">
        <v>0</v>
      </c>
      <c r="H17" s="42">
        <v>0</v>
      </c>
      <c r="I17" s="43">
        <v>96</v>
      </c>
      <c r="J17" s="42">
        <v>0</v>
      </c>
      <c r="K17" s="42"/>
      <c r="L17" s="42">
        <v>90</v>
      </c>
      <c r="M17" s="42">
        <v>92</v>
      </c>
      <c r="N17" s="42">
        <v>95</v>
      </c>
      <c r="O17" s="42"/>
      <c r="P17" s="69">
        <v>98</v>
      </c>
      <c r="Q17" s="69">
        <v>89</v>
      </c>
    </row>
    <row r="18" spans="1:17" x14ac:dyDescent="0.35">
      <c r="A18" s="41">
        <v>17</v>
      </c>
      <c r="B18" s="41" t="s">
        <v>80</v>
      </c>
      <c r="C18" s="21">
        <f t="shared" si="0"/>
        <v>1</v>
      </c>
      <c r="D18" s="21">
        <f>SUM(LARGE(F18:O18,{1,2,3,4,5,6}))</f>
        <v>93</v>
      </c>
      <c r="E18" s="24">
        <f t="shared" si="1"/>
        <v>93</v>
      </c>
      <c r="F18" s="42">
        <v>0</v>
      </c>
      <c r="G18" s="42">
        <v>0</v>
      </c>
      <c r="H18" s="42">
        <v>0</v>
      </c>
      <c r="I18" s="43">
        <v>0</v>
      </c>
      <c r="J18" s="42"/>
      <c r="K18" s="42">
        <v>93</v>
      </c>
      <c r="L18" s="42">
        <v>0</v>
      </c>
      <c r="M18" s="42">
        <v>0</v>
      </c>
      <c r="N18" s="42">
        <v>0</v>
      </c>
      <c r="O18" s="42"/>
      <c r="P18" s="69">
        <v>97</v>
      </c>
      <c r="Q18" s="69">
        <v>88</v>
      </c>
    </row>
    <row r="19" spans="1:17" x14ac:dyDescent="0.35">
      <c r="A19" s="41">
        <v>18</v>
      </c>
      <c r="B19" s="41" t="s">
        <v>67</v>
      </c>
      <c r="C19" s="21">
        <f t="shared" si="0"/>
        <v>5</v>
      </c>
      <c r="D19" s="21">
        <f>SUM(LARGE(F19:O19,{1,2,3,4,5,6}))</f>
        <v>461</v>
      </c>
      <c r="E19" s="24">
        <f t="shared" si="1"/>
        <v>92.2</v>
      </c>
      <c r="F19" s="42">
        <v>91</v>
      </c>
      <c r="G19" s="42">
        <v>91</v>
      </c>
      <c r="H19" s="42"/>
      <c r="I19" s="43">
        <v>0</v>
      </c>
      <c r="J19" s="42">
        <v>92</v>
      </c>
      <c r="K19" s="42">
        <v>0</v>
      </c>
      <c r="L19" s="42"/>
      <c r="M19" s="42">
        <v>93</v>
      </c>
      <c r="N19" s="42">
        <v>94</v>
      </c>
      <c r="O19" s="42">
        <v>0</v>
      </c>
      <c r="P19" s="69">
        <v>96</v>
      </c>
      <c r="Q19" s="69">
        <v>90</v>
      </c>
    </row>
    <row r="20" spans="1:17" x14ac:dyDescent="0.35">
      <c r="A20" s="41">
        <v>19</v>
      </c>
      <c r="B20" s="41" t="s">
        <v>117</v>
      </c>
      <c r="C20" s="21">
        <f t="shared" si="0"/>
        <v>3</v>
      </c>
      <c r="D20" s="21">
        <f>SUM(LARGE(F20:O20,{1,2,3,4,5,6}))</f>
        <v>276</v>
      </c>
      <c r="E20" s="24">
        <f t="shared" si="1"/>
        <v>92</v>
      </c>
      <c r="F20" s="42">
        <v>0</v>
      </c>
      <c r="G20" s="42">
        <v>0</v>
      </c>
      <c r="H20" s="42">
        <v>0</v>
      </c>
      <c r="I20" s="43">
        <v>0</v>
      </c>
      <c r="J20" s="42">
        <v>91</v>
      </c>
      <c r="K20" s="42"/>
      <c r="L20" s="42">
        <v>92</v>
      </c>
      <c r="M20" s="42">
        <v>0</v>
      </c>
      <c r="N20" s="42">
        <v>93</v>
      </c>
      <c r="O20" s="42"/>
      <c r="P20" s="69">
        <v>95</v>
      </c>
      <c r="Q20" s="69">
        <v>91</v>
      </c>
    </row>
    <row r="21" spans="1:17" ht="13.15" thickBot="1" x14ac:dyDescent="0.4">
      <c r="A21" s="44">
        <v>20</v>
      </c>
      <c r="B21" s="44" t="s">
        <v>81</v>
      </c>
      <c r="C21" s="45">
        <f t="shared" si="0"/>
        <v>6</v>
      </c>
      <c r="D21" s="45">
        <f>SUM(LARGE(F21:O21,{1,2,3,4,5,6}))</f>
        <v>544</v>
      </c>
      <c r="E21" s="46">
        <f t="shared" si="1"/>
        <v>90.666666666666671</v>
      </c>
      <c r="F21" s="47"/>
      <c r="G21" s="47"/>
      <c r="H21" s="47">
        <v>89</v>
      </c>
      <c r="I21" s="48">
        <v>93</v>
      </c>
      <c r="J21" s="47">
        <v>0</v>
      </c>
      <c r="K21" s="47">
        <v>92</v>
      </c>
      <c r="L21" s="47">
        <v>91</v>
      </c>
      <c r="M21" s="47">
        <v>88</v>
      </c>
      <c r="N21" s="47">
        <v>91</v>
      </c>
      <c r="O21" s="47">
        <v>0</v>
      </c>
      <c r="P21" s="71">
        <v>94</v>
      </c>
      <c r="Q21" s="71">
        <v>88</v>
      </c>
    </row>
    <row r="22" spans="1:17" ht="13.15" thickTop="1" x14ac:dyDescent="0.35">
      <c r="A22" s="49">
        <v>1</v>
      </c>
      <c r="B22" s="49" t="s">
        <v>114</v>
      </c>
      <c r="C22" s="50">
        <f t="shared" si="0"/>
        <v>5</v>
      </c>
      <c r="D22" s="50">
        <f>SUM(LARGE(F22:O22,{1,2,3,4,5,6}))</f>
        <v>456</v>
      </c>
      <c r="E22" s="51">
        <f t="shared" si="1"/>
        <v>91.2</v>
      </c>
      <c r="F22" s="52">
        <v>0</v>
      </c>
      <c r="G22" s="52">
        <v>0</v>
      </c>
      <c r="H22" s="52">
        <v>91</v>
      </c>
      <c r="I22" s="53"/>
      <c r="J22" s="52">
        <v>89</v>
      </c>
      <c r="K22" s="52"/>
      <c r="L22" s="52">
        <v>93</v>
      </c>
      <c r="M22" s="52">
        <v>91</v>
      </c>
      <c r="N22" s="52">
        <v>92</v>
      </c>
      <c r="O22" s="52">
        <v>0</v>
      </c>
      <c r="P22" s="72">
        <v>94</v>
      </c>
      <c r="Q22" s="72">
        <v>86</v>
      </c>
    </row>
    <row r="23" spans="1:17" x14ac:dyDescent="0.35">
      <c r="A23" s="41">
        <v>2</v>
      </c>
      <c r="B23" s="41" t="s">
        <v>55</v>
      </c>
      <c r="C23" s="21">
        <f t="shared" si="0"/>
        <v>2</v>
      </c>
      <c r="D23" s="21">
        <f>SUM(LARGE(F23:O23,{1,2,3,4,5,6}))</f>
        <v>189</v>
      </c>
      <c r="E23" s="24">
        <f t="shared" si="1"/>
        <v>94.5</v>
      </c>
      <c r="F23" s="42">
        <v>0</v>
      </c>
      <c r="G23" s="42">
        <v>95</v>
      </c>
      <c r="H23" s="42">
        <v>94</v>
      </c>
      <c r="I23" s="43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70"/>
      <c r="Q23" s="70"/>
    </row>
    <row r="24" spans="1:17" x14ac:dyDescent="0.35">
      <c r="A24" s="41">
        <v>3</v>
      </c>
      <c r="B24" s="41" t="s">
        <v>74</v>
      </c>
      <c r="C24" s="21">
        <f t="shared" si="0"/>
        <v>1</v>
      </c>
      <c r="D24" s="21">
        <f>SUM(LARGE(F24:O24,{1,2,3,4,5,6}))</f>
        <v>90</v>
      </c>
      <c r="E24" s="24">
        <f t="shared" si="1"/>
        <v>90</v>
      </c>
      <c r="F24" s="42">
        <v>90</v>
      </c>
      <c r="G24" s="42">
        <v>0</v>
      </c>
      <c r="H24" s="42">
        <v>0</v>
      </c>
      <c r="I24" s="43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70"/>
      <c r="Q24" s="70"/>
    </row>
    <row r="25" spans="1:17" x14ac:dyDescent="0.35">
      <c r="A25" s="41">
        <v>4</v>
      </c>
      <c r="B25" s="41" t="s">
        <v>36</v>
      </c>
      <c r="C25" s="21">
        <f t="shared" si="0"/>
        <v>2</v>
      </c>
      <c r="D25" s="21">
        <f>SUM(LARGE(F25:O25,{1,2,3,4,5,6}))</f>
        <v>180</v>
      </c>
      <c r="E25" s="24">
        <f t="shared" si="1"/>
        <v>90</v>
      </c>
      <c r="F25" s="42">
        <v>0</v>
      </c>
      <c r="G25" s="42">
        <v>0</v>
      </c>
      <c r="H25" s="42">
        <v>0</v>
      </c>
      <c r="I25" s="43">
        <v>0</v>
      </c>
      <c r="J25" s="42">
        <v>90</v>
      </c>
      <c r="K25" s="42">
        <v>90</v>
      </c>
      <c r="L25" s="42">
        <v>0</v>
      </c>
      <c r="M25" s="42">
        <v>0</v>
      </c>
      <c r="N25" s="42">
        <v>0</v>
      </c>
      <c r="O25" s="42">
        <v>0</v>
      </c>
      <c r="P25" s="70"/>
      <c r="Q25" s="70"/>
    </row>
    <row r="26" spans="1:17" x14ac:dyDescent="0.35">
      <c r="A26" s="41">
        <v>5</v>
      </c>
      <c r="B26" s="41" t="s">
        <v>89</v>
      </c>
      <c r="C26" s="21">
        <f t="shared" si="0"/>
        <v>3</v>
      </c>
      <c r="D26" s="21">
        <f>SUM(LARGE(F26:O26,{1,2,3,4,5,6}))</f>
        <v>270</v>
      </c>
      <c r="E26" s="24">
        <f t="shared" si="1"/>
        <v>90</v>
      </c>
      <c r="F26" s="42"/>
      <c r="G26" s="42">
        <v>92</v>
      </c>
      <c r="H26" s="42"/>
      <c r="I26" s="43">
        <v>0</v>
      </c>
      <c r="J26" s="42">
        <v>86</v>
      </c>
      <c r="K26" s="42">
        <v>0</v>
      </c>
      <c r="L26" s="42">
        <v>0</v>
      </c>
      <c r="M26" s="42">
        <v>0</v>
      </c>
      <c r="N26" s="42">
        <v>0</v>
      </c>
      <c r="O26" s="42">
        <v>92</v>
      </c>
      <c r="P26" s="69">
        <v>93</v>
      </c>
      <c r="Q26" s="69">
        <v>84</v>
      </c>
    </row>
    <row r="27" spans="1:17" x14ac:dyDescent="0.35">
      <c r="A27" s="41">
        <v>6</v>
      </c>
      <c r="B27" s="41" t="s">
        <v>54</v>
      </c>
      <c r="C27" s="21">
        <f t="shared" si="0"/>
        <v>2</v>
      </c>
      <c r="D27" s="21">
        <f>SUM(LARGE(F27:O27,{1,2,3,4,5,6}))</f>
        <v>177</v>
      </c>
      <c r="E27" s="24">
        <f t="shared" si="1"/>
        <v>88.5</v>
      </c>
      <c r="F27" s="42">
        <v>0</v>
      </c>
      <c r="G27" s="42">
        <v>0</v>
      </c>
      <c r="H27" s="42">
        <v>0</v>
      </c>
      <c r="I27" s="43">
        <v>89</v>
      </c>
      <c r="J27" s="42"/>
      <c r="K27" s="42">
        <v>0</v>
      </c>
      <c r="L27" s="42">
        <v>88</v>
      </c>
      <c r="M27" s="42">
        <v>0</v>
      </c>
      <c r="N27" s="42">
        <v>0</v>
      </c>
      <c r="O27" s="42"/>
      <c r="P27" s="69">
        <v>94</v>
      </c>
      <c r="Q27" s="69">
        <v>87</v>
      </c>
    </row>
    <row r="28" spans="1:17" x14ac:dyDescent="0.35">
      <c r="A28" s="41">
        <v>7</v>
      </c>
      <c r="B28" s="41" t="s">
        <v>132</v>
      </c>
      <c r="C28" s="21">
        <f t="shared" si="0"/>
        <v>1</v>
      </c>
      <c r="D28" s="21">
        <f>SUM(LARGE(F28:O28,{1,2,3,4,5,6}))</f>
        <v>87</v>
      </c>
      <c r="E28" s="24">
        <f t="shared" si="1"/>
        <v>87</v>
      </c>
      <c r="F28" s="42">
        <v>0</v>
      </c>
      <c r="G28" s="42">
        <v>0</v>
      </c>
      <c r="H28" s="42">
        <v>0</v>
      </c>
      <c r="I28" s="43">
        <v>0</v>
      </c>
      <c r="J28" s="42">
        <v>0</v>
      </c>
      <c r="K28" s="42">
        <v>0</v>
      </c>
      <c r="L28" s="42">
        <v>0</v>
      </c>
      <c r="M28" s="42">
        <v>0</v>
      </c>
      <c r="N28" s="42">
        <v>87</v>
      </c>
      <c r="O28" s="42">
        <v>0</v>
      </c>
      <c r="P28" s="70"/>
      <c r="Q28" s="70"/>
    </row>
    <row r="29" spans="1:17" x14ac:dyDescent="0.35">
      <c r="A29" s="41">
        <v>8</v>
      </c>
      <c r="B29" s="41" t="s">
        <v>15</v>
      </c>
      <c r="C29" s="21">
        <f t="shared" si="0"/>
        <v>5</v>
      </c>
      <c r="D29" s="21">
        <f>SUM(LARGE(F29:O29,{1,2,3,4,5,6}))</f>
        <v>434</v>
      </c>
      <c r="E29" s="24">
        <f t="shared" si="1"/>
        <v>86.8</v>
      </c>
      <c r="F29" s="42">
        <v>85</v>
      </c>
      <c r="G29" s="42">
        <v>0</v>
      </c>
      <c r="H29" s="42">
        <v>85</v>
      </c>
      <c r="I29" s="43">
        <v>88</v>
      </c>
      <c r="J29" s="42">
        <v>0</v>
      </c>
      <c r="K29" s="42">
        <v>0</v>
      </c>
      <c r="L29" s="42">
        <v>89</v>
      </c>
      <c r="M29" s="42">
        <v>87</v>
      </c>
      <c r="N29" s="42">
        <v>0</v>
      </c>
      <c r="O29" s="42">
        <v>0</v>
      </c>
      <c r="P29" s="70"/>
      <c r="Q29" s="70"/>
    </row>
    <row r="30" spans="1:17" x14ac:dyDescent="0.35">
      <c r="A30" s="41">
        <v>9</v>
      </c>
      <c r="B30" s="41" t="s">
        <v>109</v>
      </c>
      <c r="C30" s="21">
        <f t="shared" si="0"/>
        <v>2</v>
      </c>
      <c r="D30" s="21">
        <f>SUM(LARGE(F30:O30,{1,2,3,4,5,6}))</f>
        <v>173</v>
      </c>
      <c r="E30" s="24">
        <f t="shared" si="1"/>
        <v>86.5</v>
      </c>
      <c r="F30" s="42">
        <v>0</v>
      </c>
      <c r="G30" s="42"/>
      <c r="H30" s="42">
        <v>0</v>
      </c>
      <c r="I30" s="43">
        <v>87</v>
      </c>
      <c r="J30" s="42">
        <v>0</v>
      </c>
      <c r="K30" s="42">
        <v>0</v>
      </c>
      <c r="L30" s="42">
        <v>86</v>
      </c>
      <c r="M30" s="42"/>
      <c r="N30" s="42">
        <v>0</v>
      </c>
      <c r="O30" s="42">
        <v>0</v>
      </c>
      <c r="P30" s="69">
        <v>90</v>
      </c>
      <c r="Q30" s="69">
        <v>85</v>
      </c>
    </row>
    <row r="31" spans="1:17" x14ac:dyDescent="0.35">
      <c r="A31" s="41">
        <v>10</v>
      </c>
      <c r="B31" s="41" t="s">
        <v>56</v>
      </c>
      <c r="C31" s="21">
        <f t="shared" si="0"/>
        <v>2</v>
      </c>
      <c r="D31" s="21">
        <f>SUM(LARGE(F31:O31,{1,2,3,4,5,6}))</f>
        <v>173</v>
      </c>
      <c r="E31" s="24">
        <f t="shared" si="1"/>
        <v>86.5</v>
      </c>
      <c r="F31" s="42">
        <v>0</v>
      </c>
      <c r="G31" s="42">
        <v>0</v>
      </c>
      <c r="H31" s="42">
        <v>0</v>
      </c>
      <c r="I31" s="43">
        <v>83</v>
      </c>
      <c r="J31" s="42">
        <v>0</v>
      </c>
      <c r="K31" s="42">
        <v>0</v>
      </c>
      <c r="L31" s="42">
        <v>0</v>
      </c>
      <c r="M31" s="42">
        <v>0</v>
      </c>
      <c r="N31" s="42">
        <v>90</v>
      </c>
      <c r="O31" s="42">
        <v>0</v>
      </c>
      <c r="P31" s="70"/>
      <c r="Q31" s="70"/>
    </row>
    <row r="32" spans="1:17" x14ac:dyDescent="0.35">
      <c r="A32" s="41">
        <v>11</v>
      </c>
      <c r="B32" s="41" t="s">
        <v>27</v>
      </c>
      <c r="C32" s="21">
        <f t="shared" si="0"/>
        <v>1</v>
      </c>
      <c r="D32" s="21">
        <f>SUM(LARGE(F32:O32,{1,2,3,4,5,6}))</f>
        <v>86</v>
      </c>
      <c r="E32" s="24">
        <f t="shared" si="1"/>
        <v>86</v>
      </c>
      <c r="F32" s="42">
        <v>0</v>
      </c>
      <c r="G32" s="42">
        <v>86</v>
      </c>
      <c r="H32" s="42">
        <v>0</v>
      </c>
      <c r="I32" s="43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70"/>
      <c r="Q32" s="70"/>
    </row>
    <row r="33" spans="1:17" x14ac:dyDescent="0.35">
      <c r="A33" s="41">
        <v>12</v>
      </c>
      <c r="B33" s="41" t="s">
        <v>71</v>
      </c>
      <c r="C33" s="21">
        <f t="shared" si="0"/>
        <v>2</v>
      </c>
      <c r="D33" s="21">
        <f>SUM(LARGE(F33:O33,{1,2,3,4,5,6}))</f>
        <v>172</v>
      </c>
      <c r="E33" s="24">
        <f t="shared" si="1"/>
        <v>86</v>
      </c>
      <c r="F33" s="42">
        <v>0</v>
      </c>
      <c r="G33" s="42">
        <v>0</v>
      </c>
      <c r="H33" s="42">
        <v>0</v>
      </c>
      <c r="I33" s="43">
        <v>0</v>
      </c>
      <c r="J33" s="42"/>
      <c r="K33" s="42">
        <v>88</v>
      </c>
      <c r="L33" s="42"/>
      <c r="M33" s="42">
        <v>84</v>
      </c>
      <c r="N33" s="42">
        <v>0</v>
      </c>
      <c r="O33" s="42">
        <v>0</v>
      </c>
      <c r="P33" s="69">
        <v>87</v>
      </c>
      <c r="Q33" s="69">
        <v>83</v>
      </c>
    </row>
    <row r="34" spans="1:17" x14ac:dyDescent="0.35">
      <c r="A34" s="41">
        <v>13</v>
      </c>
      <c r="B34" s="41" t="s">
        <v>30</v>
      </c>
      <c r="C34" s="21">
        <f t="shared" ref="C34:C56" si="2">COUNTIF(F34:O34,"&gt;0")</f>
        <v>2</v>
      </c>
      <c r="D34" s="21">
        <f>SUM(LARGE(F34:O34,{1,2,3,4,5,6}))</f>
        <v>154</v>
      </c>
      <c r="E34" s="24">
        <f t="shared" ref="E34:E56" si="3">SUM(F34:O34)/C34</f>
        <v>77</v>
      </c>
      <c r="F34" s="42">
        <v>0</v>
      </c>
      <c r="G34" s="42">
        <v>0</v>
      </c>
      <c r="H34" s="42">
        <v>87</v>
      </c>
      <c r="I34" s="43">
        <v>67</v>
      </c>
      <c r="J34" s="42">
        <v>0</v>
      </c>
      <c r="K34" s="42">
        <v>0</v>
      </c>
      <c r="L34" s="42"/>
      <c r="M34" s="42"/>
      <c r="N34" s="42">
        <v>0</v>
      </c>
      <c r="O34" s="42">
        <v>0</v>
      </c>
      <c r="P34" s="69">
        <v>89</v>
      </c>
      <c r="Q34" s="69">
        <v>60</v>
      </c>
    </row>
    <row r="35" spans="1:17" x14ac:dyDescent="0.35">
      <c r="A35" s="41">
        <v>14</v>
      </c>
      <c r="B35" s="41" t="s">
        <v>142</v>
      </c>
      <c r="C35" s="21">
        <f t="shared" si="2"/>
        <v>1</v>
      </c>
      <c r="D35" s="21">
        <f>SUM(LARGE(F35:O35,{1,2,3,4,5,6}))</f>
        <v>85</v>
      </c>
      <c r="E35" s="24">
        <f t="shared" si="3"/>
        <v>85</v>
      </c>
      <c r="F35" s="42">
        <v>0</v>
      </c>
      <c r="G35" s="42">
        <v>0</v>
      </c>
      <c r="H35" s="42">
        <v>0</v>
      </c>
      <c r="I35" s="43">
        <v>85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70"/>
      <c r="Q35" s="70"/>
    </row>
    <row r="36" spans="1:17" ht="13.15" thickBot="1" x14ac:dyDescent="0.4">
      <c r="A36" s="44">
        <v>15</v>
      </c>
      <c r="B36" s="44" t="s">
        <v>16</v>
      </c>
      <c r="C36" s="45">
        <f t="shared" si="2"/>
        <v>3</v>
      </c>
      <c r="D36" s="45">
        <f>SUM(LARGE(F36:O36,{1,2,3,4,5,6}))</f>
        <v>255</v>
      </c>
      <c r="E36" s="46">
        <f t="shared" si="3"/>
        <v>85</v>
      </c>
      <c r="F36" s="47"/>
      <c r="G36" s="47">
        <v>0</v>
      </c>
      <c r="H36" s="47">
        <v>0</v>
      </c>
      <c r="I36" s="48">
        <v>0</v>
      </c>
      <c r="J36" s="47">
        <v>84</v>
      </c>
      <c r="K36" s="47"/>
      <c r="L36" s="47">
        <v>85</v>
      </c>
      <c r="M36" s="47">
        <v>86</v>
      </c>
      <c r="N36" s="47">
        <v>0</v>
      </c>
      <c r="O36" s="47">
        <v>0</v>
      </c>
      <c r="P36" s="71">
        <v>89</v>
      </c>
      <c r="Q36" s="71">
        <v>80</v>
      </c>
    </row>
    <row r="37" spans="1:17" ht="13.15" thickTop="1" x14ac:dyDescent="0.35">
      <c r="A37" s="41">
        <v>1</v>
      </c>
      <c r="B37" s="49" t="s">
        <v>121</v>
      </c>
      <c r="C37" s="50">
        <f t="shared" si="2"/>
        <v>1</v>
      </c>
      <c r="D37" s="50">
        <f>SUM(LARGE(F37:O37,{1,2,3,4,5,6}))</f>
        <v>84</v>
      </c>
      <c r="E37" s="51">
        <f t="shared" si="3"/>
        <v>84</v>
      </c>
      <c r="F37" s="52">
        <v>0</v>
      </c>
      <c r="G37" s="52">
        <v>0</v>
      </c>
      <c r="H37" s="52">
        <v>0</v>
      </c>
      <c r="I37" s="53">
        <v>84</v>
      </c>
      <c r="J37" s="52">
        <v>0</v>
      </c>
      <c r="K37" s="52" t="s">
        <v>111</v>
      </c>
      <c r="L37" s="52" t="s">
        <v>111</v>
      </c>
      <c r="M37" s="52">
        <v>0</v>
      </c>
      <c r="N37" s="52">
        <v>0</v>
      </c>
      <c r="O37" s="52">
        <v>0</v>
      </c>
      <c r="P37" s="73"/>
      <c r="Q37" s="73"/>
    </row>
    <row r="38" spans="1:17" x14ac:dyDescent="0.35">
      <c r="A38" s="41">
        <v>2</v>
      </c>
      <c r="B38" s="41" t="s">
        <v>86</v>
      </c>
      <c r="C38" s="21">
        <f t="shared" si="2"/>
        <v>7</v>
      </c>
      <c r="D38" s="21">
        <f>SUM(LARGE(F38:O38,{1,2,3,4,5,6}))</f>
        <v>505</v>
      </c>
      <c r="E38" s="24">
        <f t="shared" si="3"/>
        <v>83.857142857142861</v>
      </c>
      <c r="F38" s="42"/>
      <c r="G38" s="42">
        <v>84</v>
      </c>
      <c r="H38" s="42">
        <v>84</v>
      </c>
      <c r="I38" s="43">
        <v>0</v>
      </c>
      <c r="J38" s="42">
        <v>82</v>
      </c>
      <c r="K38" s="42">
        <v>87</v>
      </c>
      <c r="L38" s="42">
        <v>84</v>
      </c>
      <c r="M38" s="42">
        <v>83</v>
      </c>
      <c r="N38" s="42">
        <v>83</v>
      </c>
      <c r="O38" s="42"/>
      <c r="P38" s="69">
        <v>93</v>
      </c>
      <c r="Q38" s="69">
        <v>71</v>
      </c>
    </row>
    <row r="39" spans="1:17" x14ac:dyDescent="0.35">
      <c r="A39" s="41">
        <v>3</v>
      </c>
      <c r="B39" s="41" t="s">
        <v>37</v>
      </c>
      <c r="C39" s="21">
        <f t="shared" si="2"/>
        <v>6</v>
      </c>
      <c r="D39" s="21">
        <f>SUM(LARGE(F39:O39,{1,2,3,4,5,6}))</f>
        <v>492</v>
      </c>
      <c r="E39" s="24">
        <f t="shared" si="3"/>
        <v>82</v>
      </c>
      <c r="F39" s="42">
        <v>80</v>
      </c>
      <c r="G39" s="42">
        <v>80</v>
      </c>
      <c r="H39" s="42">
        <v>83</v>
      </c>
      <c r="I39" s="43"/>
      <c r="J39" s="42">
        <v>80</v>
      </c>
      <c r="K39" s="42">
        <v>85</v>
      </c>
      <c r="L39" s="42">
        <v>0</v>
      </c>
      <c r="M39" s="42">
        <v>0</v>
      </c>
      <c r="N39" s="42">
        <v>84</v>
      </c>
      <c r="O39" s="42"/>
      <c r="P39" s="69">
        <v>89</v>
      </c>
      <c r="Q39" s="69">
        <v>78</v>
      </c>
    </row>
    <row r="40" spans="1:17" x14ac:dyDescent="0.35">
      <c r="A40" s="41">
        <v>4</v>
      </c>
      <c r="B40" s="41" t="s">
        <v>143</v>
      </c>
      <c r="C40" s="21">
        <f t="shared" si="2"/>
        <v>1</v>
      </c>
      <c r="D40" s="21">
        <f>SUM(LARGE(F40:O40,{1,2,3,4,5,6}))</f>
        <v>82</v>
      </c>
      <c r="E40" s="24">
        <f t="shared" si="3"/>
        <v>82</v>
      </c>
      <c r="F40" s="42">
        <v>0</v>
      </c>
      <c r="G40" s="42">
        <v>0</v>
      </c>
      <c r="H40" s="42">
        <v>0</v>
      </c>
      <c r="I40" s="43">
        <v>82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70"/>
      <c r="Q40" s="70"/>
    </row>
    <row r="41" spans="1:17" x14ac:dyDescent="0.35">
      <c r="A41" s="41">
        <v>5</v>
      </c>
      <c r="B41" s="41" t="s">
        <v>128</v>
      </c>
      <c r="C41" s="21">
        <f t="shared" si="2"/>
        <v>2</v>
      </c>
      <c r="D41" s="21">
        <f>SUM(LARGE(F41:O41,{1,2,3,4,5,6}))</f>
        <v>163</v>
      </c>
      <c r="E41" s="24">
        <f t="shared" si="3"/>
        <v>81.5</v>
      </c>
      <c r="F41" s="42">
        <v>0</v>
      </c>
      <c r="G41" s="42">
        <v>0</v>
      </c>
      <c r="H41" s="42">
        <v>0</v>
      </c>
      <c r="I41" s="43">
        <v>80</v>
      </c>
      <c r="J41" s="42">
        <v>0</v>
      </c>
      <c r="K41" s="42">
        <v>0</v>
      </c>
      <c r="L41" s="42">
        <v>83</v>
      </c>
      <c r="M41" s="42"/>
      <c r="N41" s="42"/>
      <c r="O41" s="42">
        <v>0</v>
      </c>
      <c r="P41" s="69">
        <v>89</v>
      </c>
      <c r="Q41" s="69">
        <v>67</v>
      </c>
    </row>
    <row r="42" spans="1:17" x14ac:dyDescent="0.35">
      <c r="A42" s="41">
        <v>6</v>
      </c>
      <c r="B42" s="41" t="s">
        <v>18</v>
      </c>
      <c r="C42" s="21">
        <f t="shared" si="2"/>
        <v>8</v>
      </c>
      <c r="D42" s="21">
        <f>SUM(LARGE(F42:O42,{1,2,3,4,5,6}))</f>
        <v>493</v>
      </c>
      <c r="E42" s="24">
        <f t="shared" si="3"/>
        <v>80.75</v>
      </c>
      <c r="F42" s="42">
        <v>83</v>
      </c>
      <c r="G42" s="42">
        <v>77</v>
      </c>
      <c r="H42" s="42">
        <v>76</v>
      </c>
      <c r="I42" s="43"/>
      <c r="J42" s="42">
        <v>79</v>
      </c>
      <c r="K42" s="42">
        <v>82</v>
      </c>
      <c r="L42" s="42">
        <v>80</v>
      </c>
      <c r="M42" s="42">
        <v>81</v>
      </c>
      <c r="N42" s="42">
        <v>88</v>
      </c>
      <c r="O42" s="42"/>
      <c r="P42" s="69">
        <v>91</v>
      </c>
      <c r="Q42" s="69">
        <v>66</v>
      </c>
    </row>
    <row r="43" spans="1:17" x14ac:dyDescent="0.35">
      <c r="A43" s="41">
        <v>7</v>
      </c>
      <c r="B43" s="41" t="s">
        <v>58</v>
      </c>
      <c r="C43" s="21">
        <f t="shared" si="2"/>
        <v>4</v>
      </c>
      <c r="D43" s="21">
        <f>SUM(LARGE(F43:O43,{1,2,3,4,5,6}))</f>
        <v>321</v>
      </c>
      <c r="E43" s="24">
        <f t="shared" si="3"/>
        <v>80.25</v>
      </c>
      <c r="F43" s="42"/>
      <c r="G43" s="42">
        <v>83</v>
      </c>
      <c r="H43" s="42">
        <v>82</v>
      </c>
      <c r="I43" s="43"/>
      <c r="J43" s="42">
        <v>0</v>
      </c>
      <c r="K43" s="42">
        <v>83</v>
      </c>
      <c r="L43" s="42">
        <v>0</v>
      </c>
      <c r="M43" s="42">
        <v>73</v>
      </c>
      <c r="N43" s="42">
        <v>0</v>
      </c>
      <c r="O43" s="42">
        <v>0</v>
      </c>
      <c r="P43" s="69">
        <v>87</v>
      </c>
      <c r="Q43" s="69">
        <v>69</v>
      </c>
    </row>
    <row r="44" spans="1:17" x14ac:dyDescent="0.35">
      <c r="A44" s="41">
        <v>8</v>
      </c>
      <c r="B44" s="41" t="s">
        <v>19</v>
      </c>
      <c r="C44" s="21">
        <f t="shared" si="2"/>
        <v>6</v>
      </c>
      <c r="D44" s="21">
        <f>SUM(LARGE(F44:O44,{1,2,3,4,5,6}))</f>
        <v>480</v>
      </c>
      <c r="E44" s="24">
        <f t="shared" si="3"/>
        <v>80</v>
      </c>
      <c r="F44" s="42">
        <v>81</v>
      </c>
      <c r="G44" s="42">
        <v>81</v>
      </c>
      <c r="H44" s="42">
        <v>78</v>
      </c>
      <c r="I44" s="43"/>
      <c r="J44" s="42">
        <v>76</v>
      </c>
      <c r="K44" s="42">
        <v>0</v>
      </c>
      <c r="L44" s="42">
        <v>82</v>
      </c>
      <c r="M44" s="42">
        <v>82</v>
      </c>
      <c r="N44" s="42"/>
      <c r="O44" s="42">
        <v>0</v>
      </c>
      <c r="P44" s="69">
        <v>86</v>
      </c>
      <c r="Q44" s="69">
        <v>74</v>
      </c>
    </row>
    <row r="45" spans="1:17" x14ac:dyDescent="0.35">
      <c r="A45" s="41">
        <v>9</v>
      </c>
      <c r="B45" s="41" t="s">
        <v>62</v>
      </c>
      <c r="C45" s="21">
        <f t="shared" si="2"/>
        <v>5</v>
      </c>
      <c r="D45" s="21">
        <f>SUM(LARGE(F45:O45,{1,2,3,4,5,6}))</f>
        <v>398</v>
      </c>
      <c r="E45" s="24">
        <f t="shared" si="3"/>
        <v>79.599999999999994</v>
      </c>
      <c r="F45" s="42">
        <v>77</v>
      </c>
      <c r="G45" s="42">
        <v>76</v>
      </c>
      <c r="H45" s="42">
        <v>0</v>
      </c>
      <c r="I45" s="43"/>
      <c r="J45" s="42">
        <v>81</v>
      </c>
      <c r="K45" s="42"/>
      <c r="L45" s="42">
        <v>79</v>
      </c>
      <c r="M45" s="42">
        <v>0</v>
      </c>
      <c r="N45" s="42">
        <v>85</v>
      </c>
      <c r="O45" s="42">
        <v>0</v>
      </c>
      <c r="P45" s="69">
        <v>86</v>
      </c>
      <c r="Q45" s="69">
        <v>61</v>
      </c>
    </row>
    <row r="46" spans="1:17" x14ac:dyDescent="0.35">
      <c r="A46" s="41">
        <v>10</v>
      </c>
      <c r="B46" s="41" t="s">
        <v>77</v>
      </c>
      <c r="C46" s="21">
        <f t="shared" si="2"/>
        <v>8</v>
      </c>
      <c r="D46" s="21">
        <f>SUM(LARGE(F46:O46,{1,2,3,4,5,6}))</f>
        <v>482</v>
      </c>
      <c r="E46" s="24">
        <f t="shared" si="3"/>
        <v>79.125</v>
      </c>
      <c r="F46" s="42"/>
      <c r="G46" s="42"/>
      <c r="H46" s="42">
        <v>80</v>
      </c>
      <c r="I46" s="43">
        <v>81</v>
      </c>
      <c r="J46" s="42">
        <v>74</v>
      </c>
      <c r="K46" s="42">
        <v>81</v>
      </c>
      <c r="L46" s="42">
        <v>77</v>
      </c>
      <c r="M46" s="42">
        <v>77</v>
      </c>
      <c r="N46" s="42">
        <v>82</v>
      </c>
      <c r="O46" s="42">
        <v>81</v>
      </c>
      <c r="P46" s="69">
        <v>85</v>
      </c>
      <c r="Q46" s="69">
        <v>73</v>
      </c>
    </row>
    <row r="47" spans="1:17" x14ac:dyDescent="0.35">
      <c r="A47" s="41">
        <v>11</v>
      </c>
      <c r="B47" s="41" t="s">
        <v>11</v>
      </c>
      <c r="C47" s="21">
        <f t="shared" si="2"/>
        <v>5</v>
      </c>
      <c r="D47" s="21">
        <f>SUM(LARGE(F47:O47,{1,2,3,4,5,6}))</f>
        <v>393</v>
      </c>
      <c r="E47" s="24">
        <f t="shared" si="3"/>
        <v>78.599999999999994</v>
      </c>
      <c r="F47" s="42"/>
      <c r="G47" s="42">
        <v>79</v>
      </c>
      <c r="H47" s="42">
        <v>79</v>
      </c>
      <c r="I47" s="43">
        <v>0</v>
      </c>
      <c r="J47" s="42">
        <v>78</v>
      </c>
      <c r="K47" s="42">
        <v>77</v>
      </c>
      <c r="L47" s="42"/>
      <c r="M47" s="42">
        <v>0</v>
      </c>
      <c r="N47" s="42">
        <v>0</v>
      </c>
      <c r="O47" s="42">
        <v>80</v>
      </c>
      <c r="P47" s="69">
        <v>81</v>
      </c>
      <c r="Q47" s="69">
        <v>74</v>
      </c>
    </row>
    <row r="48" spans="1:17" x14ac:dyDescent="0.35">
      <c r="A48" s="41">
        <v>12</v>
      </c>
      <c r="B48" s="41" t="s">
        <v>72</v>
      </c>
      <c r="C48" s="21">
        <f t="shared" si="2"/>
        <v>2</v>
      </c>
      <c r="D48" s="21">
        <f>SUM(LARGE(F48:O48,{1,2,3,4,5,6}))</f>
        <v>153</v>
      </c>
      <c r="E48" s="24">
        <f t="shared" si="3"/>
        <v>76.5</v>
      </c>
      <c r="F48" s="42">
        <v>78</v>
      </c>
      <c r="G48" s="42">
        <v>0</v>
      </c>
      <c r="H48" s="42">
        <v>75</v>
      </c>
      <c r="I48" s="43"/>
      <c r="J48" s="42">
        <v>0</v>
      </c>
      <c r="K48" s="42">
        <v>0</v>
      </c>
      <c r="L48" s="42">
        <v>0</v>
      </c>
      <c r="M48" s="42">
        <v>0</v>
      </c>
      <c r="N48" s="42"/>
      <c r="O48" s="42">
        <v>0</v>
      </c>
      <c r="P48" s="69">
        <v>79</v>
      </c>
      <c r="Q48" s="69">
        <v>74</v>
      </c>
    </row>
    <row r="49" spans="1:17" x14ac:dyDescent="0.35">
      <c r="A49" s="41">
        <v>13</v>
      </c>
      <c r="B49" s="41" t="s">
        <v>97</v>
      </c>
      <c r="C49" s="21">
        <f t="shared" si="2"/>
        <v>2</v>
      </c>
      <c r="D49" s="21">
        <f>SUM(LARGE(F49:O49,{1,2,3,4,5,6}))</f>
        <v>157</v>
      </c>
      <c r="E49" s="24">
        <f t="shared" si="3"/>
        <v>78.5</v>
      </c>
      <c r="F49" s="42">
        <v>79</v>
      </c>
      <c r="G49" s="42"/>
      <c r="H49" s="42">
        <v>0</v>
      </c>
      <c r="I49" s="43">
        <v>0</v>
      </c>
      <c r="J49" s="42"/>
      <c r="K49" s="42">
        <v>0</v>
      </c>
      <c r="L49" s="42">
        <v>78</v>
      </c>
      <c r="M49" s="42">
        <v>0</v>
      </c>
      <c r="N49" s="42">
        <v>0</v>
      </c>
      <c r="O49" s="42">
        <v>0</v>
      </c>
      <c r="P49" s="69">
        <v>82</v>
      </c>
      <c r="Q49" s="69">
        <v>75</v>
      </c>
    </row>
    <row r="50" spans="1:17" ht="13.15" thickBot="1" x14ac:dyDescent="0.4">
      <c r="A50" s="44">
        <v>14</v>
      </c>
      <c r="B50" s="44" t="s">
        <v>59</v>
      </c>
      <c r="C50" s="45">
        <f t="shared" si="2"/>
        <v>5</v>
      </c>
      <c r="D50" s="45">
        <f>SUM(LARGE(F50:O50,{1,2,3,4,5,6}))</f>
        <v>391</v>
      </c>
      <c r="E50" s="46">
        <f t="shared" si="3"/>
        <v>78.2</v>
      </c>
      <c r="F50" s="47"/>
      <c r="G50" s="47">
        <v>78</v>
      </c>
      <c r="H50" s="47">
        <v>0</v>
      </c>
      <c r="I50" s="48">
        <v>0</v>
      </c>
      <c r="J50" s="47">
        <v>73</v>
      </c>
      <c r="K50" s="47">
        <v>84</v>
      </c>
      <c r="L50" s="47">
        <v>0</v>
      </c>
      <c r="M50" s="47">
        <v>75</v>
      </c>
      <c r="N50" s="47">
        <v>81</v>
      </c>
      <c r="O50" s="47"/>
      <c r="P50" s="71">
        <v>86</v>
      </c>
      <c r="Q50" s="71">
        <v>68</v>
      </c>
    </row>
    <row r="51" spans="1:17" ht="13.15" thickTop="1" x14ac:dyDescent="0.35">
      <c r="A51" s="49">
        <v>1</v>
      </c>
      <c r="B51" s="49" t="s">
        <v>104</v>
      </c>
      <c r="C51" s="50">
        <f t="shared" si="2"/>
        <v>2</v>
      </c>
      <c r="D51" s="50">
        <f>SUM(LARGE(F51:O51,{1,2,3,4,5,6}))</f>
        <v>155</v>
      </c>
      <c r="E51" s="51">
        <f t="shared" si="3"/>
        <v>77.5</v>
      </c>
      <c r="F51" s="52">
        <v>82</v>
      </c>
      <c r="G51" s="52">
        <v>0</v>
      </c>
      <c r="H51" s="52">
        <v>73</v>
      </c>
      <c r="I51" s="53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73"/>
      <c r="Q51" s="73"/>
    </row>
    <row r="52" spans="1:17" x14ac:dyDescent="0.35">
      <c r="A52" s="41">
        <v>2</v>
      </c>
      <c r="B52" s="41" t="s">
        <v>98</v>
      </c>
      <c r="C52" s="21">
        <f t="shared" si="2"/>
        <v>2</v>
      </c>
      <c r="D52" s="21">
        <f>SUM(LARGE(F52:O52,{1,2,3,4,5,6}))</f>
        <v>153</v>
      </c>
      <c r="E52" s="24">
        <f t="shared" si="3"/>
        <v>76.5</v>
      </c>
      <c r="F52" s="42">
        <v>0</v>
      </c>
      <c r="G52" s="42">
        <v>0</v>
      </c>
      <c r="H52" s="42">
        <v>0</v>
      </c>
      <c r="I52" s="43"/>
      <c r="J52" s="42">
        <v>0</v>
      </c>
      <c r="K52" s="42">
        <v>75</v>
      </c>
      <c r="L52" s="42">
        <v>0</v>
      </c>
      <c r="M52" s="42">
        <v>78</v>
      </c>
      <c r="N52" s="42">
        <v>0</v>
      </c>
      <c r="O52" s="42">
        <v>0</v>
      </c>
      <c r="P52" s="70"/>
      <c r="Q52" s="70"/>
    </row>
    <row r="53" spans="1:17" x14ac:dyDescent="0.35">
      <c r="A53" s="41">
        <v>3</v>
      </c>
      <c r="B53" s="41" t="s">
        <v>20</v>
      </c>
      <c r="C53" s="21">
        <f t="shared" si="2"/>
        <v>4</v>
      </c>
      <c r="D53" s="21">
        <f>SUM(LARGE(F53:O53,{1,2,3,4,5,6}))</f>
        <v>304</v>
      </c>
      <c r="E53" s="24">
        <f t="shared" si="3"/>
        <v>76</v>
      </c>
      <c r="F53" s="42">
        <v>76</v>
      </c>
      <c r="G53" s="42">
        <v>0</v>
      </c>
      <c r="H53" s="42"/>
      <c r="I53" s="43">
        <v>71</v>
      </c>
      <c r="J53" s="42">
        <v>0</v>
      </c>
      <c r="K53" s="42">
        <v>78</v>
      </c>
      <c r="L53" s="42">
        <v>0</v>
      </c>
      <c r="M53" s="42">
        <v>79</v>
      </c>
      <c r="N53" s="42">
        <v>0</v>
      </c>
      <c r="O53" s="42"/>
      <c r="P53" s="69">
        <v>90</v>
      </c>
      <c r="Q53" s="69">
        <v>70</v>
      </c>
    </row>
    <row r="54" spans="1:17" x14ac:dyDescent="0.35">
      <c r="A54" s="41">
        <v>4</v>
      </c>
      <c r="B54" s="41" t="s">
        <v>66</v>
      </c>
      <c r="C54" s="21">
        <f t="shared" si="2"/>
        <v>1</v>
      </c>
      <c r="D54" s="21">
        <f>SUM(LARGE(F54:O54,{1,2,3,4,5,6}))</f>
        <v>76</v>
      </c>
      <c r="E54" s="24">
        <f t="shared" si="3"/>
        <v>76</v>
      </c>
      <c r="F54" s="42">
        <v>0</v>
      </c>
      <c r="G54" s="42">
        <v>0</v>
      </c>
      <c r="H54" s="42">
        <v>0</v>
      </c>
      <c r="I54" s="43">
        <v>0</v>
      </c>
      <c r="J54" s="42">
        <v>0</v>
      </c>
      <c r="K54" s="42">
        <v>0</v>
      </c>
      <c r="L54" s="42">
        <v>0</v>
      </c>
      <c r="M54" s="42">
        <v>0</v>
      </c>
      <c r="N54" s="42">
        <v>76</v>
      </c>
      <c r="O54" s="42">
        <v>0</v>
      </c>
      <c r="P54" s="70"/>
      <c r="Q54" s="70"/>
    </row>
    <row r="55" spans="1:17" x14ac:dyDescent="0.35">
      <c r="A55" s="41">
        <v>5</v>
      </c>
      <c r="B55" s="41" t="s">
        <v>82</v>
      </c>
      <c r="C55" s="21">
        <f t="shared" si="2"/>
        <v>5</v>
      </c>
      <c r="D55" s="21">
        <f>SUM(LARGE(F55:O55,{1,2,3,4,5,6}))</f>
        <v>376</v>
      </c>
      <c r="E55" s="24">
        <f t="shared" si="3"/>
        <v>75.2</v>
      </c>
      <c r="F55" s="42">
        <v>72</v>
      </c>
      <c r="G55" s="42">
        <v>75</v>
      </c>
      <c r="H55" s="42">
        <v>0</v>
      </c>
      <c r="I55" s="43"/>
      <c r="J55" s="42">
        <v>77</v>
      </c>
      <c r="K55" s="42">
        <v>0</v>
      </c>
      <c r="L55" s="42">
        <v>76</v>
      </c>
      <c r="M55" s="42">
        <v>76</v>
      </c>
      <c r="N55" s="42">
        <v>0</v>
      </c>
      <c r="O55" s="42"/>
      <c r="P55" s="69">
        <v>87</v>
      </c>
      <c r="Q55" s="69">
        <v>65</v>
      </c>
    </row>
    <row r="56" spans="1:17" x14ac:dyDescent="0.35">
      <c r="A56" s="41">
        <v>6</v>
      </c>
      <c r="B56" s="41" t="s">
        <v>144</v>
      </c>
      <c r="C56" s="21">
        <f t="shared" si="2"/>
        <v>1</v>
      </c>
      <c r="D56" s="21">
        <f>SUM(LARGE(F56:O56,{1,2,3,4,5,6}))</f>
        <v>75</v>
      </c>
      <c r="E56" s="24">
        <f t="shared" si="3"/>
        <v>75</v>
      </c>
      <c r="F56" s="42">
        <v>0</v>
      </c>
      <c r="G56" s="42">
        <v>0</v>
      </c>
      <c r="H56" s="42">
        <v>0</v>
      </c>
      <c r="I56" s="43">
        <v>75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70"/>
      <c r="Q56" s="70"/>
    </row>
    <row r="57" spans="1:17" x14ac:dyDescent="0.35">
      <c r="A57" s="41">
        <v>7</v>
      </c>
      <c r="B57" s="41" t="s">
        <v>79</v>
      </c>
      <c r="C57" s="21">
        <f>COUNTIF(F57:P57,"&gt;0")</f>
        <v>8</v>
      </c>
      <c r="D57" s="21">
        <f>SUM(LARGE(F57:P57,{1,2,3,4,5,6}))</f>
        <v>454</v>
      </c>
      <c r="E57" s="24">
        <f>SUM(F57:P57)/C57</f>
        <v>73.625</v>
      </c>
      <c r="F57" s="42">
        <v>67</v>
      </c>
      <c r="G57" s="42">
        <v>68</v>
      </c>
      <c r="H57" s="42">
        <v>71</v>
      </c>
      <c r="I57" s="43"/>
      <c r="J57" s="42">
        <v>72</v>
      </c>
      <c r="K57" s="42">
        <v>74</v>
      </c>
      <c r="L57" s="42">
        <v>0</v>
      </c>
      <c r="M57" s="42">
        <v>72</v>
      </c>
      <c r="N57" s="42">
        <v>80</v>
      </c>
      <c r="O57" s="42"/>
      <c r="P57" s="69">
        <v>85</v>
      </c>
      <c r="Q57" s="69">
        <v>58</v>
      </c>
    </row>
    <row r="58" spans="1:17" x14ac:dyDescent="0.35">
      <c r="A58" s="41">
        <v>8</v>
      </c>
      <c r="B58" s="41" t="s">
        <v>88</v>
      </c>
      <c r="C58" s="21">
        <f>COUNTIF(F58:O58,"&gt;0")</f>
        <v>2</v>
      </c>
      <c r="D58" s="21">
        <f>SUM(LARGE(F58:O58,{1,2,3,4,5,6}))</f>
        <v>147</v>
      </c>
      <c r="E58" s="24">
        <f>SUM(F58:O58)/C58</f>
        <v>73.5</v>
      </c>
      <c r="F58" s="42">
        <v>0</v>
      </c>
      <c r="G58" s="42"/>
      <c r="H58" s="42">
        <v>0</v>
      </c>
      <c r="I58" s="43">
        <v>77</v>
      </c>
      <c r="J58" s="42">
        <v>0</v>
      </c>
      <c r="K58" s="42">
        <v>70</v>
      </c>
      <c r="L58" s="42">
        <v>0</v>
      </c>
      <c r="M58" s="42"/>
      <c r="N58" s="42">
        <v>0</v>
      </c>
      <c r="O58" s="42">
        <v>0</v>
      </c>
      <c r="P58" s="69">
        <v>80</v>
      </c>
      <c r="Q58" s="69">
        <v>65</v>
      </c>
    </row>
    <row r="59" spans="1:17" x14ac:dyDescent="0.35">
      <c r="A59" s="41">
        <v>9</v>
      </c>
      <c r="B59" s="41" t="s">
        <v>68</v>
      </c>
      <c r="C59" s="21">
        <f>COUNTIF(F59:O59,"&gt;0")</f>
        <v>4</v>
      </c>
      <c r="D59" s="21">
        <f>SUM(LARGE(F59:O59,{1,2,3,4,5,6}))</f>
        <v>293</v>
      </c>
      <c r="E59" s="24">
        <f>SUM(F59:O59)/C59</f>
        <v>73.25</v>
      </c>
      <c r="F59" s="42">
        <v>70</v>
      </c>
      <c r="G59" s="42">
        <v>74</v>
      </c>
      <c r="H59" s="42">
        <v>0</v>
      </c>
      <c r="I59" s="43"/>
      <c r="J59" s="42">
        <v>0</v>
      </c>
      <c r="K59" s="42"/>
      <c r="L59" s="42">
        <v>75</v>
      </c>
      <c r="M59" s="42">
        <v>74</v>
      </c>
      <c r="N59" s="42">
        <v>0</v>
      </c>
      <c r="O59" s="42">
        <v>0</v>
      </c>
      <c r="P59" s="69">
        <v>76</v>
      </c>
      <c r="Q59" s="69">
        <v>62</v>
      </c>
    </row>
    <row r="60" spans="1:17" x14ac:dyDescent="0.35">
      <c r="A60" s="41">
        <v>10</v>
      </c>
      <c r="B60" s="41" t="s">
        <v>145</v>
      </c>
      <c r="C60" s="21">
        <f>COUNTIF(F60:O60,"&gt;0")</f>
        <v>1</v>
      </c>
      <c r="D60" s="21">
        <f>SUM(LARGE(F60:O60,{1,2,3,4,5,6}))</f>
        <v>73</v>
      </c>
      <c r="E60" s="24">
        <f>SUM(F60:O60)/C60</f>
        <v>73</v>
      </c>
      <c r="F60" s="42">
        <v>0</v>
      </c>
      <c r="G60" s="42">
        <v>0</v>
      </c>
      <c r="H60" s="42">
        <v>0</v>
      </c>
      <c r="I60" s="54">
        <v>73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37">
        <v>0</v>
      </c>
      <c r="P60" s="70"/>
      <c r="Q60" s="70"/>
    </row>
    <row r="61" spans="1:17" x14ac:dyDescent="0.35">
      <c r="A61" s="41">
        <v>11</v>
      </c>
      <c r="B61" s="41" t="s">
        <v>110</v>
      </c>
      <c r="C61" s="21">
        <f>COUNTIF(F61:O61,"&gt;0")</f>
        <v>1</v>
      </c>
      <c r="D61" s="21">
        <f>SUM(LARGE(F61:O61,{1,2,3,4,5,6}))</f>
        <v>73</v>
      </c>
      <c r="E61" s="24">
        <f>SUM(F61:O61)/C61</f>
        <v>73</v>
      </c>
      <c r="F61" s="42">
        <v>0</v>
      </c>
      <c r="G61" s="42">
        <v>73</v>
      </c>
      <c r="H61" s="42">
        <v>0</v>
      </c>
      <c r="I61" s="54">
        <v>0</v>
      </c>
      <c r="J61" s="42">
        <v>0</v>
      </c>
      <c r="K61" s="37">
        <v>0</v>
      </c>
      <c r="L61" s="42">
        <v>0</v>
      </c>
      <c r="M61" s="42">
        <v>0</v>
      </c>
      <c r="N61" s="42">
        <v>0</v>
      </c>
      <c r="O61" s="42">
        <v>0</v>
      </c>
      <c r="P61" s="70"/>
      <c r="Q61" s="70"/>
    </row>
    <row r="62" spans="1:17" x14ac:dyDescent="0.35">
      <c r="A62" s="41">
        <v>12</v>
      </c>
      <c r="B62" s="41" t="s">
        <v>12</v>
      </c>
      <c r="C62" s="21">
        <f>COUNTIF(F62:P62,"&gt;0")</f>
        <v>7</v>
      </c>
      <c r="D62" s="21">
        <f>SUM(LARGE(F62:P62,{1,2,3,4,5,6}))</f>
        <v>445</v>
      </c>
      <c r="E62" s="24">
        <f>SUM(F62:P62)/C62</f>
        <v>73</v>
      </c>
      <c r="F62" s="42">
        <v>0</v>
      </c>
      <c r="G62" s="42">
        <v>66</v>
      </c>
      <c r="H62" s="42">
        <v>68</v>
      </c>
      <c r="I62" s="43"/>
      <c r="J62" s="42">
        <v>71</v>
      </c>
      <c r="K62" s="42">
        <v>72</v>
      </c>
      <c r="L62" s="42">
        <v>74</v>
      </c>
      <c r="M62" s="42">
        <v>0</v>
      </c>
      <c r="N62" s="42">
        <v>78</v>
      </c>
      <c r="O62" s="42"/>
      <c r="P62" s="69">
        <v>82</v>
      </c>
      <c r="Q62" s="69">
        <v>44</v>
      </c>
    </row>
    <row r="63" spans="1:17" x14ac:dyDescent="0.35">
      <c r="A63" s="41">
        <v>13</v>
      </c>
      <c r="B63" s="41" t="s">
        <v>124</v>
      </c>
      <c r="C63" s="21">
        <f t="shared" ref="C63:C68" si="4">COUNTIF(F63:O63,"&gt;0")</f>
        <v>2</v>
      </c>
      <c r="D63" s="21">
        <f>SUM(LARGE(F63:O63,{1,2,3,4,5,6}))</f>
        <v>144</v>
      </c>
      <c r="E63" s="24">
        <f t="shared" ref="E63:E68" si="5">SUM(F63:O63)/C63</f>
        <v>72</v>
      </c>
      <c r="F63" s="42">
        <v>0</v>
      </c>
      <c r="G63" s="42">
        <v>0</v>
      </c>
      <c r="H63" s="42">
        <v>0</v>
      </c>
      <c r="I63" s="43">
        <v>72</v>
      </c>
      <c r="J63" s="42">
        <v>0</v>
      </c>
      <c r="K63" s="42">
        <v>0</v>
      </c>
      <c r="L63" s="42">
        <v>72</v>
      </c>
      <c r="M63" s="42"/>
      <c r="N63" s="37"/>
      <c r="O63" s="37">
        <v>0</v>
      </c>
      <c r="P63" s="69">
        <v>79</v>
      </c>
      <c r="Q63" s="69">
        <v>69</v>
      </c>
    </row>
    <row r="64" spans="1:17" x14ac:dyDescent="0.35">
      <c r="A64" s="41">
        <v>14</v>
      </c>
      <c r="B64" s="41" t="s">
        <v>130</v>
      </c>
      <c r="C64" s="21">
        <f t="shared" si="4"/>
        <v>2</v>
      </c>
      <c r="D64" s="21">
        <f>SUM(LARGE(F64:O64,{1,2,3,4,5,6}))</f>
        <v>139</v>
      </c>
      <c r="E64" s="24">
        <f t="shared" si="5"/>
        <v>69.5</v>
      </c>
      <c r="F64" s="42">
        <v>0</v>
      </c>
      <c r="G64" s="42">
        <v>0</v>
      </c>
      <c r="H64" s="42">
        <v>0</v>
      </c>
      <c r="I64" s="54">
        <v>68</v>
      </c>
      <c r="J64" s="42">
        <v>0</v>
      </c>
      <c r="K64" s="42">
        <v>0</v>
      </c>
      <c r="L64" s="42">
        <v>0</v>
      </c>
      <c r="M64" s="42">
        <v>71</v>
      </c>
      <c r="N64" s="37">
        <v>0</v>
      </c>
      <c r="O64" s="42">
        <v>0</v>
      </c>
      <c r="P64" s="70"/>
      <c r="Q64" s="70"/>
    </row>
    <row r="65" spans="1:17" x14ac:dyDescent="0.35">
      <c r="A65" s="41">
        <v>15</v>
      </c>
      <c r="B65" s="41" t="s">
        <v>155</v>
      </c>
      <c r="C65" s="21">
        <f t="shared" si="4"/>
        <v>1</v>
      </c>
      <c r="D65" s="21">
        <f>SUM(LARGE(F65:O65,{1,2,3,4,5,6}))</f>
        <v>12</v>
      </c>
      <c r="E65" s="24">
        <f t="shared" si="5"/>
        <v>12</v>
      </c>
      <c r="F65" s="42">
        <v>0</v>
      </c>
      <c r="G65" s="42">
        <v>0</v>
      </c>
      <c r="H65" s="42">
        <v>0</v>
      </c>
      <c r="I65" s="43">
        <v>12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70"/>
      <c r="Q65" s="70"/>
    </row>
    <row r="66" spans="1:17" ht="13.15" thickBot="1" x14ac:dyDescent="0.4">
      <c r="A66" s="44">
        <v>16</v>
      </c>
      <c r="B66" s="44" t="s">
        <v>78</v>
      </c>
      <c r="C66" s="45">
        <f t="shared" si="4"/>
        <v>4</v>
      </c>
      <c r="D66" s="45">
        <f>SUM(LARGE(F66:O66,{1,2,3,4,5,6}))</f>
        <v>288</v>
      </c>
      <c r="E66" s="46">
        <f t="shared" si="5"/>
        <v>72</v>
      </c>
      <c r="F66" s="55"/>
      <c r="G66" s="47">
        <v>0</v>
      </c>
      <c r="H66" s="55">
        <v>81</v>
      </c>
      <c r="I66" s="48">
        <v>59</v>
      </c>
      <c r="J66" s="47">
        <v>0</v>
      </c>
      <c r="K66" s="47">
        <v>79</v>
      </c>
      <c r="L66" s="47">
        <v>0</v>
      </c>
      <c r="M66" s="47"/>
      <c r="N66" s="47">
        <v>69</v>
      </c>
      <c r="O66" s="47">
        <v>0</v>
      </c>
      <c r="P66" s="71">
        <v>86</v>
      </c>
      <c r="Q66" s="71">
        <v>40</v>
      </c>
    </row>
    <row r="67" spans="1:17" ht="13.15" thickTop="1" x14ac:dyDescent="0.35">
      <c r="A67" s="49">
        <v>1</v>
      </c>
      <c r="B67" s="49" t="s">
        <v>99</v>
      </c>
      <c r="C67" s="50">
        <f t="shared" si="4"/>
        <v>1</v>
      </c>
      <c r="D67" s="50">
        <f>SUM(LARGE(F67:O67,{1,2,3,4,5,6}))</f>
        <v>70</v>
      </c>
      <c r="E67" s="51">
        <f t="shared" si="5"/>
        <v>70</v>
      </c>
      <c r="F67" s="52">
        <v>0</v>
      </c>
      <c r="G67" s="52">
        <v>0</v>
      </c>
      <c r="H67" s="52">
        <v>0</v>
      </c>
      <c r="I67" s="53">
        <v>0</v>
      </c>
      <c r="J67" s="52">
        <v>70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73"/>
      <c r="Q67" s="73"/>
    </row>
    <row r="68" spans="1:17" x14ac:dyDescent="0.35">
      <c r="A68" s="41">
        <v>2</v>
      </c>
      <c r="B68" s="41" t="s">
        <v>10</v>
      </c>
      <c r="C68" s="21">
        <f t="shared" si="4"/>
        <v>1</v>
      </c>
      <c r="D68" s="21">
        <f>SUM(LARGE(F68:O68,{1,2,3,4,5,6}))</f>
        <v>70</v>
      </c>
      <c r="E68" s="24">
        <f t="shared" si="5"/>
        <v>70</v>
      </c>
      <c r="F68" s="42"/>
      <c r="G68" s="42">
        <v>70</v>
      </c>
      <c r="H68" s="42"/>
      <c r="I68" s="54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37">
        <v>0</v>
      </c>
      <c r="P68" s="69">
        <v>74</v>
      </c>
      <c r="Q68" s="69">
        <v>65</v>
      </c>
    </row>
    <row r="69" spans="1:17" x14ac:dyDescent="0.35">
      <c r="A69" s="41">
        <v>3</v>
      </c>
      <c r="B69" s="41" t="s">
        <v>118</v>
      </c>
      <c r="C69" s="21">
        <f>COUNTIF(F69:Q69,"&gt;0")</f>
        <v>4</v>
      </c>
      <c r="D69" s="21">
        <f>SUM(LARGE(F69:Q69,{1,2,3,4,5,6}))</f>
        <v>279</v>
      </c>
      <c r="E69" s="24">
        <f>SUM(F69:Q69)/C69</f>
        <v>69.75</v>
      </c>
      <c r="F69" s="37">
        <v>0</v>
      </c>
      <c r="G69" s="42">
        <v>0</v>
      </c>
      <c r="H69" s="42">
        <v>0</v>
      </c>
      <c r="I69" s="43">
        <v>70</v>
      </c>
      <c r="J69" s="42" t="s">
        <v>111</v>
      </c>
      <c r="K69" s="42">
        <v>0</v>
      </c>
      <c r="L69" s="42" t="s">
        <v>111</v>
      </c>
      <c r="M69" s="37">
        <v>70</v>
      </c>
      <c r="N69" s="42"/>
      <c r="O69" s="42"/>
      <c r="P69" s="69">
        <v>75</v>
      </c>
      <c r="Q69" s="69">
        <v>64</v>
      </c>
    </row>
    <row r="70" spans="1:17" x14ac:dyDescent="0.35">
      <c r="A70" s="41">
        <v>4</v>
      </c>
      <c r="B70" s="41" t="s">
        <v>23</v>
      </c>
      <c r="C70" s="21">
        <f>COUNTIF(F70:O70,"&gt;0")</f>
        <v>5</v>
      </c>
      <c r="D70" s="21">
        <f>SUM(LARGE(F70:O70,{1,2,3,4,5,6}))</f>
        <v>344</v>
      </c>
      <c r="E70" s="24">
        <f>SUM(F70:O70)/C70</f>
        <v>68.8</v>
      </c>
      <c r="F70" s="42">
        <v>69</v>
      </c>
      <c r="G70" s="42">
        <v>67</v>
      </c>
      <c r="H70" s="42">
        <v>69</v>
      </c>
      <c r="I70" s="43"/>
      <c r="J70" s="42">
        <v>0</v>
      </c>
      <c r="K70" s="42">
        <v>71</v>
      </c>
      <c r="L70" s="42">
        <v>0</v>
      </c>
      <c r="M70" s="42">
        <v>68</v>
      </c>
      <c r="N70" s="42"/>
      <c r="O70" s="42">
        <v>0</v>
      </c>
      <c r="P70" s="69">
        <v>77</v>
      </c>
      <c r="Q70" s="69">
        <v>51</v>
      </c>
    </row>
    <row r="71" spans="1:17" x14ac:dyDescent="0.35">
      <c r="A71" s="41">
        <v>5</v>
      </c>
      <c r="B71" s="41" t="s">
        <v>94</v>
      </c>
      <c r="C71" s="21">
        <f>COUNTIF(F71:P71,"&gt;0")</f>
        <v>9</v>
      </c>
      <c r="D71" s="21">
        <f>SUM(LARGE(F71:P71,{1,2,3,4,5,6}))</f>
        <v>421</v>
      </c>
      <c r="E71" s="24">
        <f>SUM(F71:P71)/C71</f>
        <v>67.777777777777771</v>
      </c>
      <c r="F71" s="37">
        <v>64</v>
      </c>
      <c r="G71" s="42">
        <v>72</v>
      </c>
      <c r="H71" s="42">
        <v>65</v>
      </c>
      <c r="I71" s="43"/>
      <c r="J71" s="42">
        <v>67</v>
      </c>
      <c r="K71" s="42">
        <v>67</v>
      </c>
      <c r="L71" s="42">
        <v>71</v>
      </c>
      <c r="M71" s="42">
        <v>60</v>
      </c>
      <c r="N71" s="37">
        <v>70</v>
      </c>
      <c r="O71" s="42"/>
      <c r="P71" s="69">
        <v>74</v>
      </c>
      <c r="Q71" s="69">
        <v>38</v>
      </c>
    </row>
    <row r="72" spans="1:17" x14ac:dyDescent="0.35">
      <c r="A72" s="41">
        <v>6</v>
      </c>
      <c r="B72" s="41" t="s">
        <v>13</v>
      </c>
      <c r="C72" s="21">
        <f t="shared" ref="C72:C80" si="6">COUNTIF(F72:O72,"&gt;0")</f>
        <v>4</v>
      </c>
      <c r="D72" s="21">
        <f>SUM(LARGE(F72:O72,{1,2,3,4,5,6}))</f>
        <v>270</v>
      </c>
      <c r="E72" s="24">
        <f t="shared" ref="E72:E80" si="7">SUM(F72:O72)/C72</f>
        <v>67.5</v>
      </c>
      <c r="F72" s="42"/>
      <c r="G72" s="42">
        <v>0</v>
      </c>
      <c r="H72" s="42">
        <v>66</v>
      </c>
      <c r="I72" s="43">
        <v>0</v>
      </c>
      <c r="J72" s="42">
        <v>0</v>
      </c>
      <c r="K72" s="42">
        <v>68</v>
      </c>
      <c r="L72" s="42">
        <v>70</v>
      </c>
      <c r="M72" s="42">
        <v>66</v>
      </c>
      <c r="N72" s="42"/>
      <c r="O72" s="42">
        <v>0</v>
      </c>
      <c r="P72" s="69">
        <v>72</v>
      </c>
      <c r="Q72" s="69">
        <v>53</v>
      </c>
    </row>
    <row r="73" spans="1:17" x14ac:dyDescent="0.35">
      <c r="A73" s="41">
        <v>8</v>
      </c>
      <c r="B73" s="41" t="s">
        <v>116</v>
      </c>
      <c r="C73" s="21">
        <f t="shared" si="6"/>
        <v>4</v>
      </c>
      <c r="D73" s="21">
        <f>SUM(LARGE(F73:O73,{1,2,3,4,5,6}))</f>
        <v>265</v>
      </c>
      <c r="E73" s="24">
        <f t="shared" si="7"/>
        <v>66.25</v>
      </c>
      <c r="F73" s="37">
        <v>0</v>
      </c>
      <c r="G73" s="42">
        <v>0</v>
      </c>
      <c r="H73" s="42"/>
      <c r="I73" s="43">
        <v>76</v>
      </c>
      <c r="J73" s="42">
        <v>69</v>
      </c>
      <c r="K73" s="42"/>
      <c r="L73" s="42">
        <v>59</v>
      </c>
      <c r="M73" s="42">
        <v>0</v>
      </c>
      <c r="N73" s="42">
        <v>61</v>
      </c>
      <c r="O73" s="42">
        <v>0</v>
      </c>
      <c r="P73" s="69">
        <v>73</v>
      </c>
      <c r="Q73" s="69">
        <v>45</v>
      </c>
    </row>
    <row r="74" spans="1:17" x14ac:dyDescent="0.35">
      <c r="A74" s="41">
        <v>9</v>
      </c>
      <c r="B74" s="41" t="s">
        <v>47</v>
      </c>
      <c r="C74" s="21">
        <f t="shared" si="6"/>
        <v>4</v>
      </c>
      <c r="D74" s="21">
        <f>SUM(LARGE(F74:O74,{1,2,3,4,5,6}))</f>
        <v>265</v>
      </c>
      <c r="E74" s="24">
        <f t="shared" si="7"/>
        <v>66.25</v>
      </c>
      <c r="F74" s="42">
        <v>66</v>
      </c>
      <c r="G74" s="42">
        <v>0</v>
      </c>
      <c r="H74" s="42">
        <v>0</v>
      </c>
      <c r="I74" s="43"/>
      <c r="J74" s="42">
        <v>66</v>
      </c>
      <c r="K74" s="42">
        <v>66</v>
      </c>
      <c r="L74" s="42">
        <v>67</v>
      </c>
      <c r="M74" s="42">
        <v>0</v>
      </c>
      <c r="N74" s="42"/>
      <c r="O74" s="42">
        <v>0</v>
      </c>
      <c r="P74" s="69">
        <v>67</v>
      </c>
      <c r="Q74" s="69">
        <v>35</v>
      </c>
    </row>
    <row r="75" spans="1:17" x14ac:dyDescent="0.35">
      <c r="A75" s="41">
        <v>10</v>
      </c>
      <c r="B75" s="41" t="s">
        <v>96</v>
      </c>
      <c r="C75" s="21">
        <f t="shared" si="6"/>
        <v>2</v>
      </c>
      <c r="D75" s="21">
        <f>SUM(LARGE(F75:O75,{1,2,3,4,5,6}))</f>
        <v>131</v>
      </c>
      <c r="E75" s="24">
        <f t="shared" si="7"/>
        <v>65.5</v>
      </c>
      <c r="F75" s="42">
        <v>0</v>
      </c>
      <c r="G75" s="42">
        <v>71</v>
      </c>
      <c r="H75" s="42">
        <v>60</v>
      </c>
      <c r="I75" s="43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70"/>
      <c r="Q75" s="70"/>
    </row>
    <row r="76" spans="1:17" x14ac:dyDescent="0.35">
      <c r="A76" s="41">
        <v>11</v>
      </c>
      <c r="B76" s="41" t="s">
        <v>53</v>
      </c>
      <c r="C76" s="21">
        <f t="shared" si="6"/>
        <v>1</v>
      </c>
      <c r="D76" s="21">
        <f>SUM(LARGE(F76:O76,{1,2,3,4,5,6}))</f>
        <v>65</v>
      </c>
      <c r="E76" s="24">
        <f t="shared" si="7"/>
        <v>65</v>
      </c>
      <c r="F76" s="42">
        <v>0</v>
      </c>
      <c r="G76" s="42">
        <v>0</v>
      </c>
      <c r="H76" s="37">
        <v>0</v>
      </c>
      <c r="I76" s="43"/>
      <c r="J76" s="42">
        <v>0</v>
      </c>
      <c r="K76" s="37">
        <v>65</v>
      </c>
      <c r="L76" s="42"/>
      <c r="M76" s="42">
        <v>0</v>
      </c>
      <c r="N76" s="42">
        <v>0</v>
      </c>
      <c r="O76" s="42">
        <v>0</v>
      </c>
      <c r="P76" s="69">
        <v>73</v>
      </c>
      <c r="Q76" s="69">
        <v>49</v>
      </c>
    </row>
    <row r="77" spans="1:17" x14ac:dyDescent="0.35">
      <c r="A77" s="41">
        <v>12</v>
      </c>
      <c r="B77" s="41" t="s">
        <v>125</v>
      </c>
      <c r="C77" s="21">
        <f t="shared" si="6"/>
        <v>3</v>
      </c>
      <c r="D77" s="21">
        <f>SUM(LARGE(F77:O77,{1,2,3,4,5,6}))</f>
        <v>193</v>
      </c>
      <c r="E77" s="24">
        <f t="shared" si="7"/>
        <v>64.333333333333329</v>
      </c>
      <c r="F77" s="37">
        <v>0</v>
      </c>
      <c r="G77" s="42">
        <v>0</v>
      </c>
      <c r="H77" s="42">
        <v>0</v>
      </c>
      <c r="I77" s="43">
        <v>64</v>
      </c>
      <c r="J77" s="42">
        <v>0</v>
      </c>
      <c r="K77" s="37">
        <v>0</v>
      </c>
      <c r="L77" s="42">
        <v>66</v>
      </c>
      <c r="M77" s="42">
        <v>63</v>
      </c>
      <c r="N77" s="42">
        <v>0</v>
      </c>
      <c r="O77" s="42">
        <v>0</v>
      </c>
      <c r="P77" s="70"/>
      <c r="Q77" s="70"/>
    </row>
    <row r="78" spans="1:17" x14ac:dyDescent="0.35">
      <c r="A78" s="41">
        <v>13</v>
      </c>
      <c r="B78" s="41" t="s">
        <v>63</v>
      </c>
      <c r="C78" s="21">
        <f t="shared" si="6"/>
        <v>1</v>
      </c>
      <c r="D78" s="21">
        <f>SUM(LARGE(F78:O78,{1,2,3,4,5,6}))</f>
        <v>64</v>
      </c>
      <c r="E78" s="24">
        <f t="shared" si="7"/>
        <v>64</v>
      </c>
      <c r="F78" s="42">
        <v>0</v>
      </c>
      <c r="G78" s="42">
        <v>0</v>
      </c>
      <c r="H78" s="42">
        <v>0</v>
      </c>
      <c r="I78" s="43">
        <v>0</v>
      </c>
      <c r="J78" s="42">
        <v>64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70"/>
      <c r="Q78" s="70"/>
    </row>
    <row r="79" spans="1:17" x14ac:dyDescent="0.35">
      <c r="A79" s="41">
        <v>14</v>
      </c>
      <c r="B79" s="41" t="s">
        <v>101</v>
      </c>
      <c r="C79" s="21">
        <f t="shared" si="6"/>
        <v>6</v>
      </c>
      <c r="D79" s="21">
        <f>SUM(LARGE(F79:O79,{1,2,3,4,5,6}))</f>
        <v>384</v>
      </c>
      <c r="E79" s="24">
        <f t="shared" si="7"/>
        <v>64</v>
      </c>
      <c r="F79" s="42"/>
      <c r="G79" s="42">
        <v>63</v>
      </c>
      <c r="H79" s="42">
        <v>63</v>
      </c>
      <c r="I79" s="54">
        <v>63</v>
      </c>
      <c r="J79" s="42">
        <v>68</v>
      </c>
      <c r="K79" s="42"/>
      <c r="L79" s="37">
        <v>63</v>
      </c>
      <c r="M79" s="42">
        <v>64</v>
      </c>
      <c r="N79" s="42">
        <v>0</v>
      </c>
      <c r="O79" s="42">
        <v>0</v>
      </c>
      <c r="P79" s="69">
        <v>69</v>
      </c>
      <c r="Q79" s="69">
        <v>56</v>
      </c>
    </row>
    <row r="80" spans="1:17" ht="13.15" thickBot="1" x14ac:dyDescent="0.4">
      <c r="A80" s="44">
        <v>15</v>
      </c>
      <c r="B80" s="44" t="s">
        <v>100</v>
      </c>
      <c r="C80" s="45">
        <f t="shared" si="6"/>
        <v>8</v>
      </c>
      <c r="D80" s="45">
        <f>SUM(LARGE(F80:O80,{1,2,3,4,5,6}))</f>
        <v>386</v>
      </c>
      <c r="E80" s="46">
        <f t="shared" si="7"/>
        <v>63.375</v>
      </c>
      <c r="F80" s="47"/>
      <c r="G80" s="47">
        <v>61</v>
      </c>
      <c r="H80" s="47">
        <v>61</v>
      </c>
      <c r="I80" s="48">
        <v>60</v>
      </c>
      <c r="J80" s="47">
        <v>63</v>
      </c>
      <c r="K80" s="47">
        <v>62</v>
      </c>
      <c r="L80" s="47">
        <v>64</v>
      </c>
      <c r="M80" s="47">
        <v>65</v>
      </c>
      <c r="N80" s="47">
        <v>71</v>
      </c>
      <c r="O80" s="47"/>
      <c r="P80" s="71">
        <v>79</v>
      </c>
      <c r="Q80" s="71">
        <v>59</v>
      </c>
    </row>
    <row r="81" spans="1:17" ht="13.15" thickTop="1" x14ac:dyDescent="0.35">
      <c r="A81" s="49">
        <v>1</v>
      </c>
      <c r="B81" s="49" t="s">
        <v>52</v>
      </c>
      <c r="C81" s="50">
        <f>COUNTIF(F81:P81,"&gt;0")</f>
        <v>7</v>
      </c>
      <c r="D81" s="50">
        <f>SUM(LARGE(F81:P81,{1,2,3,4,5,6}))</f>
        <v>387</v>
      </c>
      <c r="E81" s="51">
        <f>SUM(F81:P81)/C81</f>
        <v>63.285714285714285</v>
      </c>
      <c r="F81" s="52">
        <v>0</v>
      </c>
      <c r="G81" s="52">
        <v>59</v>
      </c>
      <c r="H81" s="52">
        <v>58</v>
      </c>
      <c r="I81" s="56"/>
      <c r="J81" s="52">
        <v>65</v>
      </c>
      <c r="K81" s="52">
        <v>64</v>
      </c>
      <c r="L81" s="52">
        <v>56</v>
      </c>
      <c r="M81" s="52">
        <v>0</v>
      </c>
      <c r="N81" s="57">
        <v>63</v>
      </c>
      <c r="O81" s="52"/>
      <c r="P81" s="72">
        <v>78</v>
      </c>
      <c r="Q81" s="72">
        <v>34</v>
      </c>
    </row>
    <row r="82" spans="1:17" x14ac:dyDescent="0.35">
      <c r="A82" s="41">
        <v>2</v>
      </c>
      <c r="B82" s="41" t="s">
        <v>129</v>
      </c>
      <c r="C82" s="21">
        <f>COUNTIF(F82:O82,"&gt;0")</f>
        <v>2</v>
      </c>
      <c r="D82" s="21">
        <f>SUM(LARGE(F82:O82,{1,2,3,4,5,6}))</f>
        <v>126</v>
      </c>
      <c r="E82" s="24">
        <f>SUM(F82:O82)/C82</f>
        <v>63</v>
      </c>
      <c r="F82" s="42">
        <v>0</v>
      </c>
      <c r="G82" s="42">
        <v>0</v>
      </c>
      <c r="H82" s="42">
        <v>0</v>
      </c>
      <c r="I82" s="54">
        <v>0</v>
      </c>
      <c r="J82" s="42">
        <v>0</v>
      </c>
      <c r="K82" s="42">
        <v>0</v>
      </c>
      <c r="L82" s="42">
        <v>69</v>
      </c>
      <c r="M82" s="42">
        <v>57</v>
      </c>
      <c r="N82" s="42">
        <v>0</v>
      </c>
      <c r="O82" s="37">
        <v>0</v>
      </c>
      <c r="P82" s="70"/>
      <c r="Q82" s="70"/>
    </row>
    <row r="83" spans="1:17" x14ac:dyDescent="0.35">
      <c r="A83" s="41">
        <v>3</v>
      </c>
      <c r="B83" s="41" t="s">
        <v>34</v>
      </c>
      <c r="C83" s="21">
        <f>COUNTIF(F83:P83,"&gt;0")</f>
        <v>8</v>
      </c>
      <c r="D83" s="21">
        <f>SUM(LARGE(F83:P83,{1,2,3,4,5,6}))</f>
        <v>382</v>
      </c>
      <c r="E83" s="24">
        <f>SUM(F83:P83)/C83</f>
        <v>62.125</v>
      </c>
      <c r="F83" s="42">
        <v>60</v>
      </c>
      <c r="G83" s="42">
        <v>62</v>
      </c>
      <c r="H83" s="42">
        <v>64</v>
      </c>
      <c r="I83" s="54"/>
      <c r="J83" s="42">
        <v>0</v>
      </c>
      <c r="K83" s="42">
        <v>57</v>
      </c>
      <c r="L83" s="37">
        <v>58</v>
      </c>
      <c r="M83" s="42">
        <v>62</v>
      </c>
      <c r="N83" s="42">
        <v>58</v>
      </c>
      <c r="O83" s="42"/>
      <c r="P83" s="69">
        <v>76</v>
      </c>
      <c r="Q83" s="69">
        <v>46</v>
      </c>
    </row>
    <row r="84" spans="1:17" x14ac:dyDescent="0.35">
      <c r="A84" s="41">
        <v>4</v>
      </c>
      <c r="B84" s="5" t="s">
        <v>161</v>
      </c>
      <c r="C84" s="21">
        <f t="shared" ref="C84:C131" si="8">COUNTIF(F84:O84,"&gt;0")</f>
        <v>2</v>
      </c>
      <c r="D84" s="21">
        <f>SUM(LARGE(F84:O84,{1,2,3,4,5,6}))</f>
        <v>124</v>
      </c>
      <c r="E84" s="24">
        <f t="shared" ref="E84:E131" si="9">SUM(F84:O84)/C84</f>
        <v>62</v>
      </c>
      <c r="F84" s="42">
        <v>0</v>
      </c>
      <c r="G84" s="42">
        <v>0</v>
      </c>
      <c r="H84" s="42">
        <v>0</v>
      </c>
      <c r="I84" s="54">
        <v>56</v>
      </c>
      <c r="J84" s="42">
        <v>0</v>
      </c>
      <c r="K84" s="42" t="s">
        <v>111</v>
      </c>
      <c r="L84" s="42" t="s">
        <v>111</v>
      </c>
      <c r="M84" s="42" t="s">
        <v>111</v>
      </c>
      <c r="N84" s="42">
        <v>68</v>
      </c>
      <c r="O84" s="37">
        <v>0</v>
      </c>
      <c r="P84" s="70"/>
      <c r="Q84" s="70"/>
    </row>
    <row r="85" spans="1:17" x14ac:dyDescent="0.35">
      <c r="A85" s="41">
        <v>5</v>
      </c>
      <c r="B85" s="41" t="s">
        <v>75</v>
      </c>
      <c r="C85" s="21">
        <f t="shared" si="8"/>
        <v>5</v>
      </c>
      <c r="D85" s="21">
        <f>SUM(LARGE(F85:O85,{1,2,3,4,5,6}))</f>
        <v>310</v>
      </c>
      <c r="E85" s="24">
        <f t="shared" si="9"/>
        <v>62</v>
      </c>
      <c r="F85" s="42">
        <v>63</v>
      </c>
      <c r="G85" s="42">
        <v>0</v>
      </c>
      <c r="H85" s="42">
        <v>59</v>
      </c>
      <c r="I85" s="43"/>
      <c r="J85" s="42">
        <v>0</v>
      </c>
      <c r="K85" s="42">
        <v>61</v>
      </c>
      <c r="L85" s="42"/>
      <c r="M85" s="42">
        <v>61</v>
      </c>
      <c r="N85" s="42">
        <v>66</v>
      </c>
      <c r="O85" s="42">
        <v>0</v>
      </c>
      <c r="P85" s="69">
        <v>68</v>
      </c>
      <c r="Q85" s="69">
        <v>42</v>
      </c>
    </row>
    <row r="86" spans="1:17" x14ac:dyDescent="0.35">
      <c r="A86" s="41">
        <v>6</v>
      </c>
      <c r="B86" s="41" t="s">
        <v>57</v>
      </c>
      <c r="C86" s="21">
        <f t="shared" si="8"/>
        <v>3</v>
      </c>
      <c r="D86" s="21">
        <f>SUM(LARGE(F86:O86,{1,2,3,4,5,6}))</f>
        <v>181</v>
      </c>
      <c r="E86" s="24">
        <f t="shared" si="9"/>
        <v>60.333333333333336</v>
      </c>
      <c r="F86" s="42">
        <v>0</v>
      </c>
      <c r="G86" s="42">
        <v>0</v>
      </c>
      <c r="H86" s="42">
        <v>0</v>
      </c>
      <c r="I86" s="43"/>
      <c r="J86" s="42">
        <v>0</v>
      </c>
      <c r="K86" s="42">
        <v>58</v>
      </c>
      <c r="L86" s="42">
        <v>65</v>
      </c>
      <c r="M86" s="42">
        <v>58</v>
      </c>
      <c r="N86" s="42"/>
      <c r="O86" s="42">
        <v>0</v>
      </c>
      <c r="P86" s="69">
        <v>65</v>
      </c>
      <c r="Q86" s="69">
        <v>39</v>
      </c>
    </row>
    <row r="87" spans="1:17" x14ac:dyDescent="0.35">
      <c r="A87" s="41">
        <v>7</v>
      </c>
      <c r="B87" s="41" t="s">
        <v>133</v>
      </c>
      <c r="C87" s="21">
        <f t="shared" si="8"/>
        <v>2</v>
      </c>
      <c r="D87" s="21">
        <f>SUM(LARGE(F87:O87,{1,2,3,4,5,6}))</f>
        <v>118</v>
      </c>
      <c r="E87" s="24">
        <f t="shared" si="9"/>
        <v>59</v>
      </c>
      <c r="F87" s="42">
        <v>0</v>
      </c>
      <c r="G87" s="42">
        <v>0</v>
      </c>
      <c r="H87" s="42">
        <v>0</v>
      </c>
      <c r="I87" s="43">
        <v>0</v>
      </c>
      <c r="J87" s="42">
        <v>0</v>
      </c>
      <c r="K87" s="42">
        <v>0</v>
      </c>
      <c r="L87" s="42">
        <v>0</v>
      </c>
      <c r="M87" s="42">
        <v>0</v>
      </c>
      <c r="N87" s="42">
        <v>48</v>
      </c>
      <c r="O87" s="42">
        <v>70</v>
      </c>
      <c r="P87" s="70"/>
      <c r="Q87" s="70"/>
    </row>
    <row r="88" spans="1:17" x14ac:dyDescent="0.35">
      <c r="A88" s="41">
        <v>8</v>
      </c>
      <c r="B88" s="41" t="s">
        <v>83</v>
      </c>
      <c r="C88" s="21">
        <f t="shared" si="8"/>
        <v>2</v>
      </c>
      <c r="D88" s="21">
        <f>SUM(LARGE(F88:O88,{1,2,3,4,5,6}))</f>
        <v>116</v>
      </c>
      <c r="E88" s="24">
        <f t="shared" si="9"/>
        <v>58</v>
      </c>
      <c r="F88" s="42">
        <v>61</v>
      </c>
      <c r="G88" s="42">
        <v>0</v>
      </c>
      <c r="H88" s="42">
        <v>0</v>
      </c>
      <c r="I88" s="54">
        <v>0</v>
      </c>
      <c r="J88" s="42"/>
      <c r="K88" s="42">
        <v>0</v>
      </c>
      <c r="L88" s="42">
        <v>0</v>
      </c>
      <c r="M88" s="42"/>
      <c r="N88" s="42">
        <v>55</v>
      </c>
      <c r="O88" s="42">
        <v>0</v>
      </c>
      <c r="P88" s="69">
        <v>62</v>
      </c>
      <c r="Q88" s="69">
        <v>52</v>
      </c>
    </row>
    <row r="89" spans="1:17" x14ac:dyDescent="0.35">
      <c r="A89" s="41">
        <v>9</v>
      </c>
      <c r="B89" s="41" t="s">
        <v>69</v>
      </c>
      <c r="C89" s="21">
        <f t="shared" si="8"/>
        <v>5</v>
      </c>
      <c r="D89" s="21">
        <f>SUM(LARGE(F89:O89,{1,2,3,4,5,6}))</f>
        <v>289</v>
      </c>
      <c r="E89" s="24">
        <f t="shared" si="9"/>
        <v>57.8</v>
      </c>
      <c r="F89" s="42">
        <v>55</v>
      </c>
      <c r="G89" s="42">
        <v>57</v>
      </c>
      <c r="H89" s="42">
        <v>57</v>
      </c>
      <c r="I89" s="43"/>
      <c r="J89" s="42">
        <v>0</v>
      </c>
      <c r="K89" s="42">
        <v>59</v>
      </c>
      <c r="L89" s="42">
        <v>61</v>
      </c>
      <c r="M89" s="42">
        <v>0</v>
      </c>
      <c r="N89" s="42"/>
      <c r="O89" s="42">
        <v>0</v>
      </c>
      <c r="P89" s="69">
        <v>62</v>
      </c>
      <c r="Q89" s="69">
        <v>41</v>
      </c>
    </row>
    <row r="90" spans="1:17" ht="13.15" thickBot="1" x14ac:dyDescent="0.4">
      <c r="A90" s="44">
        <v>10</v>
      </c>
      <c r="B90" s="44" t="s">
        <v>126</v>
      </c>
      <c r="C90" s="45">
        <f t="shared" si="8"/>
        <v>2</v>
      </c>
      <c r="D90" s="45">
        <f>SUM(LARGE(F90:O90,{1,2,3,4,5,6}))</f>
        <v>115</v>
      </c>
      <c r="E90" s="46">
        <f t="shared" si="9"/>
        <v>57.5</v>
      </c>
      <c r="F90" s="47">
        <v>0</v>
      </c>
      <c r="G90" s="47">
        <v>0</v>
      </c>
      <c r="H90" s="47">
        <v>0</v>
      </c>
      <c r="I90" s="48">
        <v>53</v>
      </c>
      <c r="J90" s="55">
        <v>0</v>
      </c>
      <c r="K90" s="47">
        <v>0</v>
      </c>
      <c r="L90" s="47">
        <v>62</v>
      </c>
      <c r="M90" s="55">
        <v>0</v>
      </c>
      <c r="N90" s="47">
        <v>0</v>
      </c>
      <c r="O90" s="47">
        <v>0</v>
      </c>
      <c r="P90" s="74"/>
      <c r="Q90" s="74"/>
    </row>
    <row r="91" spans="1:17" ht="13.15" thickTop="1" x14ac:dyDescent="0.35">
      <c r="A91" s="49">
        <v>1</v>
      </c>
      <c r="B91" s="49" t="s">
        <v>85</v>
      </c>
      <c r="C91" s="50">
        <f t="shared" si="8"/>
        <v>3</v>
      </c>
      <c r="D91" s="50">
        <f>SUM(LARGE(F91:O91,{1,2,3,4,5,6}))</f>
        <v>172</v>
      </c>
      <c r="E91" s="51">
        <f t="shared" si="9"/>
        <v>57.333333333333336</v>
      </c>
      <c r="F91" s="52">
        <v>0</v>
      </c>
      <c r="G91" s="52">
        <v>69</v>
      </c>
      <c r="H91" s="52">
        <v>72</v>
      </c>
      <c r="I91" s="53">
        <v>31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73"/>
      <c r="Q91" s="73"/>
    </row>
    <row r="92" spans="1:17" x14ac:dyDescent="0.35">
      <c r="A92" s="41">
        <v>2</v>
      </c>
      <c r="B92" s="41" t="s">
        <v>146</v>
      </c>
      <c r="C92" s="21">
        <f t="shared" si="8"/>
        <v>1</v>
      </c>
      <c r="D92" s="21">
        <f>SUM(LARGE(F92:O92,{1,2,3,4,5,6}))</f>
        <v>57</v>
      </c>
      <c r="E92" s="24">
        <f t="shared" si="9"/>
        <v>57</v>
      </c>
      <c r="F92" s="42">
        <v>0</v>
      </c>
      <c r="G92" s="42">
        <v>0</v>
      </c>
      <c r="H92" s="37">
        <v>0</v>
      </c>
      <c r="I92" s="43">
        <v>57</v>
      </c>
      <c r="J92" s="42">
        <v>0</v>
      </c>
      <c r="K92" s="37">
        <v>0</v>
      </c>
      <c r="L92" s="42">
        <v>0</v>
      </c>
      <c r="M92" s="42">
        <v>0</v>
      </c>
      <c r="N92" s="42">
        <v>0</v>
      </c>
      <c r="O92" s="42">
        <v>0</v>
      </c>
      <c r="P92" s="70"/>
      <c r="Q92" s="70"/>
    </row>
    <row r="93" spans="1:17" x14ac:dyDescent="0.35">
      <c r="A93" s="41">
        <v>3</v>
      </c>
      <c r="B93" s="41" t="s">
        <v>112</v>
      </c>
      <c r="C93" s="21">
        <f t="shared" si="8"/>
        <v>3</v>
      </c>
      <c r="D93" s="21">
        <f>SUM(LARGE(F93:O93,{1,2,3,4,5,6}))</f>
        <v>170</v>
      </c>
      <c r="E93" s="24">
        <f t="shared" si="9"/>
        <v>56.666666666666664</v>
      </c>
      <c r="F93" s="42">
        <v>0</v>
      </c>
      <c r="G93" s="42">
        <v>54</v>
      </c>
      <c r="H93" s="42"/>
      <c r="I93" s="43">
        <v>0</v>
      </c>
      <c r="J93" s="42">
        <v>0</v>
      </c>
      <c r="K93" s="42"/>
      <c r="L93" s="42">
        <v>57</v>
      </c>
      <c r="M93" s="42">
        <v>59</v>
      </c>
      <c r="N93" s="42">
        <v>0</v>
      </c>
      <c r="O93" s="42">
        <v>0</v>
      </c>
      <c r="P93" s="69">
        <v>63</v>
      </c>
      <c r="Q93" s="69">
        <v>53</v>
      </c>
    </row>
    <row r="94" spans="1:17" x14ac:dyDescent="0.35">
      <c r="A94" s="41">
        <v>4</v>
      </c>
      <c r="B94" s="41" t="s">
        <v>91</v>
      </c>
      <c r="C94" s="21">
        <f t="shared" si="8"/>
        <v>3</v>
      </c>
      <c r="D94" s="21">
        <f>SUM(LARGE(F94:O94,{1,2,3,4,5,6}))</f>
        <v>168</v>
      </c>
      <c r="E94" s="24">
        <f t="shared" si="9"/>
        <v>56</v>
      </c>
      <c r="F94" s="42">
        <v>62</v>
      </c>
      <c r="G94" s="42">
        <v>0</v>
      </c>
      <c r="H94" s="42">
        <v>0</v>
      </c>
      <c r="I94" s="54"/>
      <c r="J94" s="42">
        <v>0</v>
      </c>
      <c r="K94" s="42">
        <v>0</v>
      </c>
      <c r="L94" s="42">
        <v>0</v>
      </c>
      <c r="M94" s="42">
        <v>47</v>
      </c>
      <c r="N94" s="37">
        <v>59</v>
      </c>
      <c r="O94" s="42"/>
      <c r="P94" s="69">
        <v>77</v>
      </c>
      <c r="Q94" s="69">
        <v>43</v>
      </c>
    </row>
    <row r="95" spans="1:17" x14ac:dyDescent="0.35">
      <c r="A95" s="41">
        <v>5</v>
      </c>
      <c r="B95" s="41" t="s">
        <v>115</v>
      </c>
      <c r="C95" s="21">
        <f t="shared" si="8"/>
        <v>2</v>
      </c>
      <c r="D95" s="21">
        <f>SUM(LARGE(F95:O95,{1,2,3,4,5,6}))</f>
        <v>112</v>
      </c>
      <c r="E95" s="24">
        <f t="shared" si="9"/>
        <v>56</v>
      </c>
      <c r="F95" s="42">
        <v>0</v>
      </c>
      <c r="G95" s="42">
        <v>0</v>
      </c>
      <c r="H95" s="42">
        <v>62</v>
      </c>
      <c r="I95" s="54">
        <v>0</v>
      </c>
      <c r="J95" s="42">
        <v>0</v>
      </c>
      <c r="K95" s="42">
        <v>0</v>
      </c>
      <c r="L95" s="42">
        <v>0</v>
      </c>
      <c r="M95" s="42">
        <v>0</v>
      </c>
      <c r="N95" s="37">
        <v>50</v>
      </c>
      <c r="O95" s="42">
        <v>0</v>
      </c>
      <c r="P95" s="70"/>
      <c r="Q95" s="70"/>
    </row>
    <row r="96" spans="1:17" x14ac:dyDescent="0.35">
      <c r="A96" s="41">
        <v>6</v>
      </c>
      <c r="B96" s="41" t="s">
        <v>31</v>
      </c>
      <c r="C96" s="21">
        <f t="shared" si="8"/>
        <v>3</v>
      </c>
      <c r="D96" s="21">
        <f>SUM(LARGE(F96:O96,{1,2,3,4,5,6}))</f>
        <v>166</v>
      </c>
      <c r="E96" s="24">
        <f t="shared" si="9"/>
        <v>55.333333333333336</v>
      </c>
      <c r="F96" s="42">
        <v>58</v>
      </c>
      <c r="G96" s="42">
        <v>0</v>
      </c>
      <c r="H96" s="42">
        <v>0</v>
      </c>
      <c r="I96" s="43"/>
      <c r="J96" s="42">
        <v>0</v>
      </c>
      <c r="K96" s="42">
        <v>53</v>
      </c>
      <c r="L96" s="42">
        <v>0</v>
      </c>
      <c r="M96" s="42">
        <v>55</v>
      </c>
      <c r="N96" s="42"/>
      <c r="O96" s="42">
        <v>0</v>
      </c>
      <c r="P96" s="69">
        <v>60</v>
      </c>
      <c r="Q96" s="69">
        <v>28</v>
      </c>
    </row>
    <row r="97" spans="1:17" x14ac:dyDescent="0.35">
      <c r="A97" s="41">
        <v>7</v>
      </c>
      <c r="B97" s="41" t="s">
        <v>28</v>
      </c>
      <c r="C97" s="21">
        <f t="shared" si="8"/>
        <v>2</v>
      </c>
      <c r="D97" s="21">
        <f>SUM(LARGE(F97:O97,{1,2,3,4,5,6}))</f>
        <v>110</v>
      </c>
      <c r="E97" s="24">
        <f t="shared" si="9"/>
        <v>55</v>
      </c>
      <c r="F97" s="42">
        <v>0</v>
      </c>
      <c r="G97" s="42">
        <v>64</v>
      </c>
      <c r="H97" s="42">
        <v>0</v>
      </c>
      <c r="I97" s="54"/>
      <c r="J97" s="42">
        <v>0</v>
      </c>
      <c r="K97" s="42">
        <v>0</v>
      </c>
      <c r="L97" s="42">
        <v>0</v>
      </c>
      <c r="M97" s="42">
        <v>46</v>
      </c>
      <c r="N97" s="37"/>
      <c r="O97" s="42">
        <v>0</v>
      </c>
      <c r="P97" s="69">
        <v>73</v>
      </c>
      <c r="Q97" s="69">
        <v>40</v>
      </c>
    </row>
    <row r="98" spans="1:17" x14ac:dyDescent="0.35">
      <c r="A98" s="41">
        <v>8</v>
      </c>
      <c r="B98" s="41" t="s">
        <v>76</v>
      </c>
      <c r="C98" s="21">
        <f t="shared" si="8"/>
        <v>1</v>
      </c>
      <c r="D98" s="21">
        <f>SUM(LARGE(F98:O98,{1,2,3,4,5,6}))</f>
        <v>55</v>
      </c>
      <c r="E98" s="24">
        <f t="shared" si="9"/>
        <v>55</v>
      </c>
      <c r="F98" s="42">
        <v>0</v>
      </c>
      <c r="G98" s="42">
        <v>0</v>
      </c>
      <c r="H98" s="42">
        <v>0</v>
      </c>
      <c r="I98" s="43">
        <v>0</v>
      </c>
      <c r="J98" s="42">
        <v>0</v>
      </c>
      <c r="K98" s="42">
        <v>0</v>
      </c>
      <c r="L98" s="42">
        <v>55</v>
      </c>
      <c r="M98" s="42">
        <v>0</v>
      </c>
      <c r="N98" s="42">
        <v>0</v>
      </c>
      <c r="O98" s="42">
        <v>0</v>
      </c>
      <c r="P98" s="70"/>
      <c r="Q98" s="70"/>
    </row>
    <row r="99" spans="1:17" x14ac:dyDescent="0.35">
      <c r="A99" s="41">
        <v>9</v>
      </c>
      <c r="B99" s="41" t="s">
        <v>90</v>
      </c>
      <c r="C99" s="21">
        <f t="shared" si="8"/>
        <v>2</v>
      </c>
      <c r="D99" s="21">
        <f>SUM(LARGE(F99:O99,{1,2,3,4,5,6}))</f>
        <v>109</v>
      </c>
      <c r="E99" s="24">
        <f t="shared" si="9"/>
        <v>54.5</v>
      </c>
      <c r="F99" s="42">
        <v>0</v>
      </c>
      <c r="G99" s="42">
        <v>0</v>
      </c>
      <c r="H99" s="37">
        <v>52</v>
      </c>
      <c r="I99" s="43">
        <v>0</v>
      </c>
      <c r="J99" s="42">
        <v>0</v>
      </c>
      <c r="K99" s="42"/>
      <c r="L99" s="42">
        <v>0</v>
      </c>
      <c r="M99" s="42">
        <v>0</v>
      </c>
      <c r="N99" s="37">
        <v>57</v>
      </c>
      <c r="O99" s="42"/>
      <c r="P99" s="69">
        <v>75</v>
      </c>
      <c r="Q99" s="69">
        <v>50</v>
      </c>
    </row>
    <row r="100" spans="1:17" x14ac:dyDescent="0.35">
      <c r="A100" s="41">
        <v>10</v>
      </c>
      <c r="B100" s="41" t="s">
        <v>25</v>
      </c>
      <c r="C100" s="21">
        <f t="shared" si="8"/>
        <v>8</v>
      </c>
      <c r="D100" s="21">
        <f>SUM(LARGE(F100:O100,{1,2,3,4,5,6}))</f>
        <v>334</v>
      </c>
      <c r="E100" s="24">
        <f t="shared" si="9"/>
        <v>54.375</v>
      </c>
      <c r="F100" s="42">
        <v>54</v>
      </c>
      <c r="G100" s="42">
        <v>56</v>
      </c>
      <c r="H100" s="42">
        <v>55</v>
      </c>
      <c r="I100" s="43"/>
      <c r="J100" s="42">
        <v>60</v>
      </c>
      <c r="K100" s="42">
        <v>55</v>
      </c>
      <c r="L100" s="42">
        <v>54</v>
      </c>
      <c r="M100" s="42">
        <v>49</v>
      </c>
      <c r="N100" s="42">
        <v>52</v>
      </c>
      <c r="O100" s="42"/>
      <c r="P100" s="69">
        <v>73</v>
      </c>
      <c r="Q100" s="69">
        <v>29</v>
      </c>
    </row>
    <row r="101" spans="1:17" ht="13.15" thickBot="1" x14ac:dyDescent="0.4">
      <c r="A101" s="44">
        <v>11</v>
      </c>
      <c r="B101" s="44" t="s">
        <v>147</v>
      </c>
      <c r="C101" s="45">
        <f t="shared" si="8"/>
        <v>1</v>
      </c>
      <c r="D101" s="45">
        <f>SUM(LARGE(F101:O101,{1,2,3,4,5,6}))</f>
        <v>54</v>
      </c>
      <c r="E101" s="46">
        <f t="shared" si="9"/>
        <v>54</v>
      </c>
      <c r="F101" s="47">
        <v>0</v>
      </c>
      <c r="G101" s="47">
        <v>0</v>
      </c>
      <c r="H101" s="47">
        <v>0</v>
      </c>
      <c r="I101" s="58">
        <v>54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74"/>
      <c r="Q101" s="74"/>
    </row>
    <row r="102" spans="1:17" ht="13.15" thickTop="1" x14ac:dyDescent="0.35">
      <c r="A102" s="41">
        <v>1</v>
      </c>
      <c r="B102" s="49" t="s">
        <v>119</v>
      </c>
      <c r="C102" s="50">
        <f t="shared" si="8"/>
        <v>1</v>
      </c>
      <c r="D102" s="50">
        <f>SUM(LARGE(F102:O102,{1,2,3,4,5,6}))</f>
        <v>54</v>
      </c>
      <c r="E102" s="51">
        <f t="shared" si="9"/>
        <v>54</v>
      </c>
      <c r="F102" s="52">
        <v>0</v>
      </c>
      <c r="G102" s="52">
        <v>0</v>
      </c>
      <c r="H102" s="52">
        <v>0</v>
      </c>
      <c r="I102" s="53"/>
      <c r="J102" s="52" t="s">
        <v>111</v>
      </c>
      <c r="K102" s="52">
        <v>0</v>
      </c>
      <c r="L102" s="52" t="s">
        <v>111</v>
      </c>
      <c r="M102" s="52"/>
      <c r="N102" s="52">
        <v>54</v>
      </c>
      <c r="O102" s="52">
        <v>0</v>
      </c>
      <c r="P102" s="72">
        <v>54</v>
      </c>
      <c r="Q102" s="72">
        <v>26</v>
      </c>
    </row>
    <row r="103" spans="1:17" x14ac:dyDescent="0.35">
      <c r="A103" s="41">
        <v>2</v>
      </c>
      <c r="B103" s="41" t="s">
        <v>22</v>
      </c>
      <c r="C103" s="21">
        <f t="shared" si="8"/>
        <v>6</v>
      </c>
      <c r="D103" s="21">
        <f>SUM(LARGE(F103:O103,{1,2,3,4,5,6}))</f>
        <v>322</v>
      </c>
      <c r="E103" s="24">
        <f t="shared" si="9"/>
        <v>53.666666666666664</v>
      </c>
      <c r="F103" s="42">
        <v>51</v>
      </c>
      <c r="G103" s="42">
        <v>58</v>
      </c>
      <c r="H103" s="42">
        <v>56</v>
      </c>
      <c r="I103" s="43"/>
      <c r="J103" s="42">
        <v>0</v>
      </c>
      <c r="K103" s="37">
        <v>54</v>
      </c>
      <c r="L103" s="42">
        <v>0</v>
      </c>
      <c r="M103" s="42">
        <v>50</v>
      </c>
      <c r="N103" s="42">
        <v>53</v>
      </c>
      <c r="O103" s="42"/>
      <c r="P103" s="69">
        <v>72</v>
      </c>
      <c r="Q103" s="69">
        <v>20</v>
      </c>
    </row>
    <row r="104" spans="1:17" x14ac:dyDescent="0.35">
      <c r="A104" s="41">
        <v>3</v>
      </c>
      <c r="B104" s="41" t="s">
        <v>108</v>
      </c>
      <c r="C104" s="21">
        <f t="shared" si="8"/>
        <v>5</v>
      </c>
      <c r="D104" s="21">
        <f>SUM(LARGE(F104:O104,{1,2,3,4,5,6}))</f>
        <v>267</v>
      </c>
      <c r="E104" s="24">
        <f t="shared" si="9"/>
        <v>53.4</v>
      </c>
      <c r="F104" s="42">
        <v>0</v>
      </c>
      <c r="G104" s="42">
        <v>53</v>
      </c>
      <c r="H104" s="42"/>
      <c r="I104" s="43">
        <v>45</v>
      </c>
      <c r="J104" s="42">
        <v>0</v>
      </c>
      <c r="K104" s="42">
        <v>60</v>
      </c>
      <c r="L104" s="42">
        <v>53</v>
      </c>
      <c r="M104" s="42">
        <v>56</v>
      </c>
      <c r="N104" s="42"/>
      <c r="O104" s="42">
        <v>0</v>
      </c>
      <c r="P104" s="69">
        <v>64</v>
      </c>
      <c r="Q104" s="69">
        <v>50</v>
      </c>
    </row>
    <row r="105" spans="1:17" x14ac:dyDescent="0.35">
      <c r="A105" s="41">
        <v>4</v>
      </c>
      <c r="B105" s="41" t="s">
        <v>120</v>
      </c>
      <c r="C105" s="21">
        <f t="shared" si="8"/>
        <v>1</v>
      </c>
      <c r="D105" s="21">
        <f>SUM(LARGE(F105:O105,{1,2,3,4,5,6}))</f>
        <v>53</v>
      </c>
      <c r="E105" s="24">
        <f t="shared" si="9"/>
        <v>53</v>
      </c>
      <c r="F105" s="42">
        <v>0</v>
      </c>
      <c r="G105" s="42">
        <v>0</v>
      </c>
      <c r="H105" s="42">
        <v>0</v>
      </c>
      <c r="I105" s="54">
        <v>0</v>
      </c>
      <c r="J105" s="42">
        <v>53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70"/>
      <c r="Q105" s="70"/>
    </row>
    <row r="106" spans="1:17" x14ac:dyDescent="0.35">
      <c r="A106" s="41">
        <v>5</v>
      </c>
      <c r="B106" s="41" t="s">
        <v>60</v>
      </c>
      <c r="C106" s="21">
        <f t="shared" si="8"/>
        <v>4</v>
      </c>
      <c r="D106" s="21">
        <f>SUM(LARGE(F106:O106,{1,2,3,4,5,6}))</f>
        <v>212</v>
      </c>
      <c r="E106" s="24">
        <f t="shared" si="9"/>
        <v>53</v>
      </c>
      <c r="F106" s="42">
        <v>0</v>
      </c>
      <c r="G106" s="42">
        <v>0</v>
      </c>
      <c r="H106" s="42">
        <v>48</v>
      </c>
      <c r="I106" s="43"/>
      <c r="J106" s="42">
        <v>61</v>
      </c>
      <c r="K106" s="42">
        <v>52</v>
      </c>
      <c r="L106" s="42">
        <v>0</v>
      </c>
      <c r="M106" s="42"/>
      <c r="N106" s="42">
        <v>51</v>
      </c>
      <c r="O106" s="42">
        <v>0</v>
      </c>
      <c r="P106" s="69">
        <v>53</v>
      </c>
      <c r="Q106" s="69">
        <v>23</v>
      </c>
    </row>
    <row r="107" spans="1:17" x14ac:dyDescent="0.35">
      <c r="A107" s="41">
        <v>6</v>
      </c>
      <c r="B107" s="41" t="s">
        <v>148</v>
      </c>
      <c r="C107" s="21">
        <f t="shared" si="8"/>
        <v>1</v>
      </c>
      <c r="D107" s="21">
        <f>SUM(LARGE(F107:O107,{1,2,3,4,5,6}))</f>
        <v>52</v>
      </c>
      <c r="E107" s="24">
        <f t="shared" si="9"/>
        <v>52</v>
      </c>
      <c r="F107" s="42">
        <v>0</v>
      </c>
      <c r="G107" s="42">
        <v>0</v>
      </c>
      <c r="H107" s="42">
        <v>0</v>
      </c>
      <c r="I107" s="54">
        <v>52</v>
      </c>
      <c r="J107" s="42">
        <v>0</v>
      </c>
      <c r="K107" s="42">
        <v>0</v>
      </c>
      <c r="L107" s="42">
        <v>0</v>
      </c>
      <c r="M107" s="42">
        <v>0</v>
      </c>
      <c r="N107" s="37">
        <v>0</v>
      </c>
      <c r="O107" s="42">
        <v>0</v>
      </c>
      <c r="P107" s="70"/>
      <c r="Q107" s="70"/>
    </row>
    <row r="108" spans="1:17" x14ac:dyDescent="0.35">
      <c r="A108" s="41">
        <v>7</v>
      </c>
      <c r="B108" s="41" t="s">
        <v>131</v>
      </c>
      <c r="C108" s="21">
        <f t="shared" si="8"/>
        <v>1</v>
      </c>
      <c r="D108" s="21">
        <f>SUM(LARGE(F108:O108,{1,2,3,4,5,6}))</f>
        <v>51</v>
      </c>
      <c r="E108" s="24">
        <f t="shared" si="9"/>
        <v>51</v>
      </c>
      <c r="F108" s="42">
        <v>0</v>
      </c>
      <c r="G108" s="42">
        <v>0</v>
      </c>
      <c r="H108" s="42">
        <v>0</v>
      </c>
      <c r="I108" s="43">
        <v>0</v>
      </c>
      <c r="J108" s="42">
        <v>0</v>
      </c>
      <c r="K108" s="42">
        <v>0</v>
      </c>
      <c r="L108" s="42">
        <v>0</v>
      </c>
      <c r="M108" s="42">
        <v>51</v>
      </c>
      <c r="N108" s="42">
        <v>0</v>
      </c>
      <c r="O108" s="42">
        <v>0</v>
      </c>
      <c r="P108" s="70"/>
      <c r="Q108" s="70"/>
    </row>
    <row r="109" spans="1:17" x14ac:dyDescent="0.35">
      <c r="A109" s="41">
        <v>8</v>
      </c>
      <c r="B109" s="41" t="s">
        <v>32</v>
      </c>
      <c r="C109" s="21">
        <f t="shared" si="8"/>
        <v>3</v>
      </c>
      <c r="D109" s="21">
        <f>SUM(LARGE(F109:O109,{1,2,3,4,5,6}))</f>
        <v>150</v>
      </c>
      <c r="E109" s="24">
        <f t="shared" si="9"/>
        <v>50</v>
      </c>
      <c r="F109" s="42">
        <v>50</v>
      </c>
      <c r="G109" s="42">
        <v>51</v>
      </c>
      <c r="H109" s="42">
        <v>0</v>
      </c>
      <c r="I109" s="54">
        <v>0</v>
      </c>
      <c r="J109" s="42">
        <v>0</v>
      </c>
      <c r="K109" s="42"/>
      <c r="L109" s="42">
        <v>0</v>
      </c>
      <c r="M109" s="42">
        <v>0</v>
      </c>
      <c r="N109" s="42">
        <v>49</v>
      </c>
      <c r="O109" s="42"/>
      <c r="P109" s="69">
        <v>71</v>
      </c>
      <c r="Q109" s="69">
        <v>43</v>
      </c>
    </row>
    <row r="110" spans="1:17" x14ac:dyDescent="0.35">
      <c r="A110" s="41">
        <v>9</v>
      </c>
      <c r="B110" s="41" t="s">
        <v>149</v>
      </c>
      <c r="C110" s="21">
        <f t="shared" si="8"/>
        <v>1</v>
      </c>
      <c r="D110" s="21">
        <f>SUM(LARGE(F110:O110,{1,2,3,4,5,6}))</f>
        <v>50</v>
      </c>
      <c r="E110" s="24">
        <f t="shared" si="9"/>
        <v>50</v>
      </c>
      <c r="F110" s="42">
        <v>0</v>
      </c>
      <c r="G110" s="42">
        <v>0</v>
      </c>
      <c r="H110" s="42">
        <v>0</v>
      </c>
      <c r="I110" s="43">
        <v>50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70"/>
      <c r="Q110" s="70"/>
    </row>
    <row r="111" spans="1:17" x14ac:dyDescent="0.35">
      <c r="A111" s="41">
        <v>10</v>
      </c>
      <c r="B111" s="41" t="s">
        <v>70</v>
      </c>
      <c r="C111" s="21">
        <f t="shared" si="8"/>
        <v>4</v>
      </c>
      <c r="D111" s="21">
        <f>SUM(LARGE(F111:O111,{1,2,3,4,5,6}))</f>
        <v>199</v>
      </c>
      <c r="E111" s="24">
        <f t="shared" si="9"/>
        <v>49.75</v>
      </c>
      <c r="F111" s="42">
        <v>48</v>
      </c>
      <c r="G111" s="42">
        <v>50</v>
      </c>
      <c r="H111" s="42">
        <v>51</v>
      </c>
      <c r="I111" s="54"/>
      <c r="J111" s="42">
        <v>0</v>
      </c>
      <c r="K111" s="42">
        <v>0</v>
      </c>
      <c r="L111" s="42">
        <v>50</v>
      </c>
      <c r="M111" s="37">
        <v>0</v>
      </c>
      <c r="N111" s="42"/>
      <c r="O111" s="42">
        <v>0</v>
      </c>
      <c r="P111" s="69">
        <v>56</v>
      </c>
      <c r="Q111" s="69">
        <v>22</v>
      </c>
    </row>
    <row r="112" spans="1:17" x14ac:dyDescent="0.35">
      <c r="A112" s="41">
        <v>11</v>
      </c>
      <c r="B112" s="41" t="s">
        <v>33</v>
      </c>
      <c r="C112" s="21">
        <f t="shared" si="8"/>
        <v>4</v>
      </c>
      <c r="D112" s="21">
        <f>SUM(LARGE(F112:O112,{1,2,3,4,5,6}))</f>
        <v>199</v>
      </c>
      <c r="E112" s="24">
        <f t="shared" si="9"/>
        <v>49.75</v>
      </c>
      <c r="F112" s="42">
        <v>0</v>
      </c>
      <c r="G112" s="42">
        <v>47</v>
      </c>
      <c r="H112" s="42">
        <v>0</v>
      </c>
      <c r="I112" s="43"/>
      <c r="J112" s="42"/>
      <c r="K112" s="37">
        <v>48</v>
      </c>
      <c r="L112" s="42">
        <v>0</v>
      </c>
      <c r="M112" s="42">
        <v>0</v>
      </c>
      <c r="N112" s="37">
        <v>39</v>
      </c>
      <c r="O112" s="42">
        <v>65</v>
      </c>
      <c r="P112" s="69">
        <v>56</v>
      </c>
      <c r="Q112" s="69">
        <v>14</v>
      </c>
    </row>
    <row r="113" spans="1:17" x14ac:dyDescent="0.35">
      <c r="A113" s="41">
        <v>12</v>
      </c>
      <c r="B113" s="41" t="s">
        <v>24</v>
      </c>
      <c r="C113" s="21">
        <f t="shared" si="8"/>
        <v>7</v>
      </c>
      <c r="D113" s="21">
        <f>SUM(LARGE(F113:O113,{1,2,3,4,5,6}))</f>
        <v>300</v>
      </c>
      <c r="E113" s="24">
        <f t="shared" si="9"/>
        <v>49.142857142857146</v>
      </c>
      <c r="F113" s="42">
        <v>52</v>
      </c>
      <c r="G113" s="42">
        <v>52</v>
      </c>
      <c r="H113" s="42">
        <v>54</v>
      </c>
      <c r="I113" s="43"/>
      <c r="J113" s="42"/>
      <c r="K113" s="42">
        <v>49</v>
      </c>
      <c r="L113" s="37">
        <v>47</v>
      </c>
      <c r="M113" s="37">
        <v>44</v>
      </c>
      <c r="N113" s="42">
        <v>46</v>
      </c>
      <c r="O113" s="42">
        <v>0</v>
      </c>
      <c r="P113" s="69">
        <v>58</v>
      </c>
      <c r="Q113" s="69">
        <v>17</v>
      </c>
    </row>
    <row r="114" spans="1:17" x14ac:dyDescent="0.35">
      <c r="A114" s="41">
        <v>13</v>
      </c>
      <c r="B114" s="41" t="s">
        <v>73</v>
      </c>
      <c r="C114" s="21">
        <f t="shared" si="8"/>
        <v>3</v>
      </c>
      <c r="D114" s="21">
        <f>SUM(LARGE(F114:O114,{1,2,3,4,5,6}))</f>
        <v>147</v>
      </c>
      <c r="E114" s="24">
        <f t="shared" si="9"/>
        <v>49</v>
      </c>
      <c r="F114" s="42">
        <v>0</v>
      </c>
      <c r="G114" s="42">
        <v>0</v>
      </c>
      <c r="H114" s="42">
        <v>0</v>
      </c>
      <c r="I114" s="43">
        <v>55</v>
      </c>
      <c r="J114" s="42">
        <v>0</v>
      </c>
      <c r="K114" s="42">
        <v>41</v>
      </c>
      <c r="L114" s="42">
        <v>51</v>
      </c>
      <c r="M114" s="42">
        <v>0</v>
      </c>
      <c r="N114" s="42">
        <v>0</v>
      </c>
      <c r="O114" s="42">
        <v>0</v>
      </c>
      <c r="P114" s="70"/>
      <c r="Q114" s="70"/>
    </row>
    <row r="115" spans="1:17" x14ac:dyDescent="0.35">
      <c r="A115" s="41">
        <v>14</v>
      </c>
      <c r="B115" s="41" t="s">
        <v>107</v>
      </c>
      <c r="C115" s="21">
        <f t="shared" si="8"/>
        <v>7</v>
      </c>
      <c r="D115" s="21">
        <f>SUM(LARGE(F115:O115,{1,2,3,4,5,6}))</f>
        <v>301</v>
      </c>
      <c r="E115" s="24">
        <f t="shared" si="9"/>
        <v>48.714285714285715</v>
      </c>
      <c r="F115" s="42">
        <v>0</v>
      </c>
      <c r="G115" s="42">
        <v>55</v>
      </c>
      <c r="H115" s="42">
        <v>47</v>
      </c>
      <c r="I115" s="54"/>
      <c r="J115" s="37">
        <v>59</v>
      </c>
      <c r="K115" s="42">
        <v>40</v>
      </c>
      <c r="L115" s="42">
        <v>48</v>
      </c>
      <c r="M115" s="42">
        <v>45</v>
      </c>
      <c r="N115" s="42">
        <v>47</v>
      </c>
      <c r="O115" s="42"/>
      <c r="P115" s="69">
        <v>67</v>
      </c>
      <c r="Q115" s="69">
        <v>33</v>
      </c>
    </row>
    <row r="116" spans="1:17" x14ac:dyDescent="0.35">
      <c r="A116" s="41">
        <v>15</v>
      </c>
      <c r="B116" s="41" t="s">
        <v>102</v>
      </c>
      <c r="C116" s="21">
        <f t="shared" si="8"/>
        <v>3</v>
      </c>
      <c r="D116" s="21">
        <f>SUM(LARGE(F116:O116,{1,2,3,4,5,6}))</f>
        <v>145</v>
      </c>
      <c r="E116" s="24">
        <f t="shared" si="9"/>
        <v>48.333333333333336</v>
      </c>
      <c r="F116" s="42">
        <v>0</v>
      </c>
      <c r="G116" s="42">
        <v>0</v>
      </c>
      <c r="H116" s="42">
        <v>0</v>
      </c>
      <c r="I116" s="54">
        <v>48</v>
      </c>
      <c r="J116" s="42">
        <v>0</v>
      </c>
      <c r="K116" s="42"/>
      <c r="L116" s="42">
        <v>49</v>
      </c>
      <c r="M116" s="42">
        <v>48</v>
      </c>
      <c r="N116" s="37"/>
      <c r="O116" s="42">
        <v>0</v>
      </c>
      <c r="P116" s="69">
        <v>56</v>
      </c>
      <c r="Q116" s="69">
        <v>37</v>
      </c>
    </row>
    <row r="117" spans="1:17" ht="13.15" thickBot="1" x14ac:dyDescent="0.4">
      <c r="A117" s="44">
        <v>16</v>
      </c>
      <c r="B117" s="44" t="s">
        <v>14</v>
      </c>
      <c r="C117" s="45">
        <f t="shared" si="8"/>
        <v>5</v>
      </c>
      <c r="D117" s="45">
        <f>SUM(LARGE(F117:O117,{1,2,3,4,5,6}))</f>
        <v>238</v>
      </c>
      <c r="E117" s="46">
        <f t="shared" si="9"/>
        <v>47.6</v>
      </c>
      <c r="F117" s="47">
        <v>49</v>
      </c>
      <c r="G117" s="47">
        <v>44</v>
      </c>
      <c r="H117" s="47">
        <v>49</v>
      </c>
      <c r="I117" s="58">
        <v>0</v>
      </c>
      <c r="J117" s="55">
        <v>0</v>
      </c>
      <c r="K117" s="47">
        <v>51</v>
      </c>
      <c r="L117" s="47"/>
      <c r="M117" s="47"/>
      <c r="N117" s="47">
        <v>45</v>
      </c>
      <c r="O117" s="47">
        <v>0</v>
      </c>
      <c r="P117" s="71">
        <v>52</v>
      </c>
      <c r="Q117" s="71">
        <v>43</v>
      </c>
    </row>
    <row r="118" spans="1:17" ht="13.15" thickTop="1" x14ac:dyDescent="0.35">
      <c r="A118" s="41">
        <v>1</v>
      </c>
      <c r="B118" s="49" t="s">
        <v>122</v>
      </c>
      <c r="C118" s="50">
        <f t="shared" si="8"/>
        <v>1</v>
      </c>
      <c r="D118" s="50">
        <f>SUM(LARGE(F118:O118,{1,2,3,4,5,6}))</f>
        <v>47</v>
      </c>
      <c r="E118" s="51">
        <f t="shared" si="9"/>
        <v>47</v>
      </c>
      <c r="F118" s="52">
        <v>0</v>
      </c>
      <c r="G118" s="52">
        <v>0</v>
      </c>
      <c r="H118" s="52">
        <v>0</v>
      </c>
      <c r="I118" s="56">
        <v>47</v>
      </c>
      <c r="J118" s="52">
        <v>0</v>
      </c>
      <c r="K118" s="52" t="s">
        <v>111</v>
      </c>
      <c r="L118" s="52">
        <v>0</v>
      </c>
      <c r="M118" s="52">
        <v>0</v>
      </c>
      <c r="N118" s="52">
        <v>0</v>
      </c>
      <c r="O118" s="52">
        <v>0</v>
      </c>
      <c r="P118" s="73"/>
      <c r="Q118" s="73"/>
    </row>
    <row r="119" spans="1:17" x14ac:dyDescent="0.35">
      <c r="A119" s="41">
        <v>2</v>
      </c>
      <c r="B119" s="41" t="s">
        <v>21</v>
      </c>
      <c r="C119" s="21">
        <f t="shared" si="8"/>
        <v>5</v>
      </c>
      <c r="D119" s="21">
        <f>SUM(LARGE(F119:O119,{1,2,3,4,5,6}))</f>
        <v>230</v>
      </c>
      <c r="E119" s="24">
        <f t="shared" si="9"/>
        <v>46</v>
      </c>
      <c r="F119" s="42">
        <v>0</v>
      </c>
      <c r="G119" s="42">
        <v>0</v>
      </c>
      <c r="H119" s="42">
        <v>0</v>
      </c>
      <c r="I119" s="54"/>
      <c r="J119" s="42">
        <v>54</v>
      </c>
      <c r="K119" s="42">
        <v>45</v>
      </c>
      <c r="L119" s="42">
        <v>45</v>
      </c>
      <c r="M119" s="37">
        <v>42</v>
      </c>
      <c r="N119" s="42">
        <v>44</v>
      </c>
      <c r="O119" s="42"/>
      <c r="P119" s="69">
        <v>68</v>
      </c>
      <c r="Q119" s="69">
        <v>15</v>
      </c>
    </row>
    <row r="120" spans="1:17" x14ac:dyDescent="0.35">
      <c r="A120" s="41">
        <v>3</v>
      </c>
      <c r="B120" s="41" t="s">
        <v>35</v>
      </c>
      <c r="C120" s="21">
        <f t="shared" si="8"/>
        <v>6</v>
      </c>
      <c r="D120" s="21">
        <f>SUM(LARGE(F120:O120,{1,2,3,4,5,6}))</f>
        <v>269</v>
      </c>
      <c r="E120" s="24">
        <f t="shared" si="9"/>
        <v>44.833333333333336</v>
      </c>
      <c r="F120" s="42">
        <v>0</v>
      </c>
      <c r="G120" s="42">
        <v>49</v>
      </c>
      <c r="H120" s="42">
        <v>43</v>
      </c>
      <c r="I120" s="43"/>
      <c r="J120" s="42"/>
      <c r="K120" s="42">
        <v>47</v>
      </c>
      <c r="L120" s="42">
        <v>46</v>
      </c>
      <c r="M120" s="42">
        <v>41</v>
      </c>
      <c r="N120" s="42">
        <v>43</v>
      </c>
      <c r="O120" s="42">
        <v>0</v>
      </c>
      <c r="P120" s="69">
        <v>57</v>
      </c>
      <c r="Q120" s="69">
        <v>11</v>
      </c>
    </row>
    <row r="121" spans="1:17" x14ac:dyDescent="0.35">
      <c r="A121" s="41">
        <v>4</v>
      </c>
      <c r="B121" s="41" t="s">
        <v>103</v>
      </c>
      <c r="C121" s="21">
        <f t="shared" si="8"/>
        <v>2</v>
      </c>
      <c r="D121" s="21">
        <f>SUM(LARGE(F121:O121,{1,2,3,4,5,6}))</f>
        <v>89</v>
      </c>
      <c r="E121" s="24">
        <f t="shared" si="9"/>
        <v>44.5</v>
      </c>
      <c r="F121" s="42">
        <v>57</v>
      </c>
      <c r="G121" s="42">
        <v>0</v>
      </c>
      <c r="H121" s="42">
        <v>0</v>
      </c>
      <c r="I121" s="54">
        <v>32</v>
      </c>
      <c r="J121" s="37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70"/>
      <c r="Q121" s="70"/>
    </row>
    <row r="122" spans="1:17" x14ac:dyDescent="0.35">
      <c r="A122" s="41">
        <v>5</v>
      </c>
      <c r="B122" s="41" t="s">
        <v>92</v>
      </c>
      <c r="C122" s="21">
        <f t="shared" si="8"/>
        <v>4</v>
      </c>
      <c r="D122" s="21">
        <f>SUM(LARGE(F122:O122,{1,2,3,4,5,6}))</f>
        <v>170</v>
      </c>
      <c r="E122" s="24">
        <f t="shared" si="9"/>
        <v>42.5</v>
      </c>
      <c r="F122" s="42">
        <v>0</v>
      </c>
      <c r="G122" s="42">
        <v>0</v>
      </c>
      <c r="H122" s="42">
        <v>46</v>
      </c>
      <c r="I122" s="54"/>
      <c r="J122" s="42"/>
      <c r="K122" s="42">
        <v>44</v>
      </c>
      <c r="L122" s="42">
        <v>0</v>
      </c>
      <c r="M122" s="42">
        <v>38</v>
      </c>
      <c r="N122" s="42">
        <v>42</v>
      </c>
      <c r="O122" s="42">
        <v>0</v>
      </c>
      <c r="P122" s="69">
        <v>55</v>
      </c>
      <c r="Q122" s="69">
        <v>19</v>
      </c>
    </row>
    <row r="123" spans="1:17" x14ac:dyDescent="0.35">
      <c r="A123" s="41">
        <v>6</v>
      </c>
      <c r="B123" s="41" t="s">
        <v>50</v>
      </c>
      <c r="C123" s="21">
        <f t="shared" si="8"/>
        <v>5</v>
      </c>
      <c r="D123" s="21">
        <f>SUM(LARGE(F123:O123,{1,2,3,4,5,6}))</f>
        <v>211</v>
      </c>
      <c r="E123" s="24">
        <f t="shared" si="9"/>
        <v>42.2</v>
      </c>
      <c r="F123" s="42">
        <v>0</v>
      </c>
      <c r="G123" s="42">
        <v>45</v>
      </c>
      <c r="H123" s="42">
        <v>0</v>
      </c>
      <c r="I123" s="54"/>
      <c r="J123" s="42">
        <v>0</v>
      </c>
      <c r="K123" s="42">
        <v>46</v>
      </c>
      <c r="L123" s="42">
        <v>44</v>
      </c>
      <c r="M123" s="42">
        <v>36</v>
      </c>
      <c r="N123" s="42">
        <v>40</v>
      </c>
      <c r="O123" s="42"/>
      <c r="P123" s="69">
        <v>66</v>
      </c>
      <c r="Q123" s="69">
        <v>16</v>
      </c>
    </row>
    <row r="124" spans="1:17" x14ac:dyDescent="0.35">
      <c r="A124" s="41">
        <v>7</v>
      </c>
      <c r="B124" s="41" t="s">
        <v>26</v>
      </c>
      <c r="C124" s="21">
        <f t="shared" si="8"/>
        <v>8</v>
      </c>
      <c r="D124" s="21">
        <f>SUM(LARGE(F124:O124,{1,2,3,4,5,6}))</f>
        <v>278</v>
      </c>
      <c r="E124" s="24">
        <f t="shared" si="9"/>
        <v>40.75</v>
      </c>
      <c r="F124" s="42">
        <v>0</v>
      </c>
      <c r="G124" s="42">
        <v>48</v>
      </c>
      <c r="H124" s="42">
        <v>44</v>
      </c>
      <c r="I124" s="43">
        <v>10</v>
      </c>
      <c r="J124" s="42">
        <v>0</v>
      </c>
      <c r="K124" s="42">
        <v>42</v>
      </c>
      <c r="L124" s="42">
        <v>43</v>
      </c>
      <c r="M124" s="42">
        <v>39</v>
      </c>
      <c r="N124" s="42">
        <v>38</v>
      </c>
      <c r="O124" s="42">
        <v>62</v>
      </c>
      <c r="P124" s="70"/>
      <c r="Q124" s="70"/>
    </row>
    <row r="125" spans="1:17" x14ac:dyDescent="0.35">
      <c r="A125" s="41">
        <v>8</v>
      </c>
      <c r="B125" s="41" t="s">
        <v>127</v>
      </c>
      <c r="C125" s="21">
        <f t="shared" si="8"/>
        <v>2</v>
      </c>
      <c r="D125" s="21">
        <f>SUM(LARGE(F125:O125,{1,2,3,4,5,6}))</f>
        <v>78</v>
      </c>
      <c r="E125" s="24">
        <f t="shared" si="9"/>
        <v>39</v>
      </c>
      <c r="F125" s="42">
        <v>0</v>
      </c>
      <c r="G125" s="42">
        <v>0</v>
      </c>
      <c r="H125" s="42">
        <v>0</v>
      </c>
      <c r="I125" s="54"/>
      <c r="J125" s="37">
        <v>0</v>
      </c>
      <c r="K125" s="42">
        <v>0</v>
      </c>
      <c r="L125" s="42" t="s">
        <v>111</v>
      </c>
      <c r="M125" s="42">
        <v>37</v>
      </c>
      <c r="N125" s="42">
        <v>41</v>
      </c>
      <c r="O125" s="42"/>
      <c r="P125" s="69">
        <v>69</v>
      </c>
      <c r="Q125" s="69">
        <v>18</v>
      </c>
    </row>
    <row r="126" spans="1:17" x14ac:dyDescent="0.35">
      <c r="A126" s="41">
        <v>9</v>
      </c>
      <c r="B126" s="41" t="s">
        <v>150</v>
      </c>
      <c r="C126" s="21">
        <f t="shared" si="8"/>
        <v>1</v>
      </c>
      <c r="D126" s="21">
        <f>SUM(LARGE(F126:O126,{1,2,3,4,5,6}))</f>
        <v>37</v>
      </c>
      <c r="E126" s="24">
        <f t="shared" si="9"/>
        <v>37</v>
      </c>
      <c r="F126" s="42">
        <v>0</v>
      </c>
      <c r="G126" s="42">
        <v>0</v>
      </c>
      <c r="H126" s="42">
        <v>0</v>
      </c>
      <c r="I126" s="43">
        <v>37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70"/>
      <c r="Q126" s="70"/>
    </row>
    <row r="127" spans="1:17" x14ac:dyDescent="0.35">
      <c r="A127" s="41">
        <v>10</v>
      </c>
      <c r="B127" s="41" t="s">
        <v>151</v>
      </c>
      <c r="C127" s="21">
        <f t="shared" si="8"/>
        <v>1</v>
      </c>
      <c r="D127" s="21">
        <f>SUM(LARGE(F127:O127,{1,2,3,4,5,6}))</f>
        <v>36</v>
      </c>
      <c r="E127" s="24">
        <f t="shared" si="9"/>
        <v>36</v>
      </c>
      <c r="F127" s="42">
        <v>0</v>
      </c>
      <c r="G127" s="42">
        <v>0</v>
      </c>
      <c r="H127" s="42">
        <v>0</v>
      </c>
      <c r="I127" s="43">
        <v>36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70"/>
      <c r="Q127" s="70"/>
    </row>
    <row r="128" spans="1:17" x14ac:dyDescent="0.35">
      <c r="A128" s="41">
        <v>11</v>
      </c>
      <c r="B128" s="41" t="s">
        <v>152</v>
      </c>
      <c r="C128" s="21">
        <f t="shared" si="8"/>
        <v>1</v>
      </c>
      <c r="D128" s="21">
        <f>SUM(LARGE(F128:O128,{1,2,3,4,5,6}))</f>
        <v>30</v>
      </c>
      <c r="E128" s="24">
        <f t="shared" si="9"/>
        <v>30</v>
      </c>
      <c r="F128" s="42">
        <v>0</v>
      </c>
      <c r="G128" s="42">
        <v>0</v>
      </c>
      <c r="H128" s="42">
        <v>0</v>
      </c>
      <c r="I128" s="43">
        <v>30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70"/>
      <c r="Q128" s="70"/>
    </row>
    <row r="129" spans="1:17" x14ac:dyDescent="0.35">
      <c r="A129" s="41">
        <v>12</v>
      </c>
      <c r="B129" s="41" t="s">
        <v>153</v>
      </c>
      <c r="C129" s="21">
        <f t="shared" si="8"/>
        <v>1</v>
      </c>
      <c r="D129" s="21">
        <f>SUM(LARGE(F129:O129,{1,2,3,4,5,6}))</f>
        <v>27</v>
      </c>
      <c r="E129" s="24">
        <f t="shared" si="9"/>
        <v>27</v>
      </c>
      <c r="F129" s="42">
        <v>0</v>
      </c>
      <c r="G129" s="42">
        <v>0</v>
      </c>
      <c r="H129" s="42">
        <v>0</v>
      </c>
      <c r="I129" s="43">
        <v>27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70"/>
      <c r="Q129" s="70"/>
    </row>
    <row r="130" spans="1:17" x14ac:dyDescent="0.35">
      <c r="A130" s="41">
        <v>13</v>
      </c>
      <c r="B130" s="41" t="s">
        <v>154</v>
      </c>
      <c r="C130" s="21">
        <f t="shared" si="8"/>
        <v>1</v>
      </c>
      <c r="D130" s="21">
        <f>SUM(LARGE(F130:O130,{1,2,3,4,5,6}))</f>
        <v>13</v>
      </c>
      <c r="E130" s="24">
        <f t="shared" si="9"/>
        <v>13</v>
      </c>
      <c r="F130" s="42">
        <v>0</v>
      </c>
      <c r="G130" s="42">
        <v>0</v>
      </c>
      <c r="H130" s="42">
        <v>0</v>
      </c>
      <c r="I130" s="43">
        <v>13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70"/>
      <c r="Q130" s="70"/>
    </row>
    <row r="131" spans="1:17" ht="13.15" thickBot="1" x14ac:dyDescent="0.4">
      <c r="A131" s="44">
        <v>14</v>
      </c>
      <c r="B131" s="44" t="s">
        <v>156</v>
      </c>
      <c r="C131" s="45">
        <f t="shared" si="8"/>
        <v>1</v>
      </c>
      <c r="D131" s="45">
        <f>SUM(LARGE(F131:O131,{1,2,3,4,5,6}))</f>
        <v>9</v>
      </c>
      <c r="E131" s="46">
        <f t="shared" si="9"/>
        <v>9</v>
      </c>
      <c r="F131" s="47">
        <v>0</v>
      </c>
      <c r="G131" s="47">
        <v>0</v>
      </c>
      <c r="H131" s="47">
        <v>0</v>
      </c>
      <c r="I131" s="48">
        <v>9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74"/>
      <c r="Q131" s="74"/>
    </row>
    <row r="132" spans="1:17" ht="13.15" thickTop="1" x14ac:dyDescent="0.3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:E14"/>
  <sheetViews>
    <sheetView showGridLines="0" workbookViewId="0">
      <selection activeCell="B3" sqref="B3:E3"/>
    </sheetView>
  </sheetViews>
  <sheetFormatPr defaultRowHeight="12.75" x14ac:dyDescent="0.35"/>
  <cols>
    <col min="2" max="2" width="19.796875" customWidth="1"/>
    <col min="3" max="3" width="12.796875" customWidth="1"/>
    <col min="4" max="4" width="15.06640625" bestFit="1" customWidth="1"/>
    <col min="5" max="5" width="14.3984375" customWidth="1"/>
  </cols>
  <sheetData>
    <row r="2" spans="1:5" ht="13.15" x14ac:dyDescent="0.4">
      <c r="A2" s="19" t="s">
        <v>162</v>
      </c>
      <c r="B2" s="19" t="s">
        <v>163</v>
      </c>
      <c r="C2" s="19" t="s">
        <v>164</v>
      </c>
      <c r="D2" s="19" t="s">
        <v>165</v>
      </c>
      <c r="E2" s="19" t="s">
        <v>166</v>
      </c>
    </row>
    <row r="3" spans="1:5" x14ac:dyDescent="0.35">
      <c r="A3" s="42">
        <v>1</v>
      </c>
      <c r="B3" s="12"/>
      <c r="C3" s="12"/>
      <c r="D3" s="12"/>
      <c r="E3" s="12"/>
    </row>
    <row r="4" spans="1:5" x14ac:dyDescent="0.35">
      <c r="A4" s="42">
        <v>2</v>
      </c>
      <c r="B4" s="12"/>
      <c r="C4" s="12"/>
      <c r="D4" s="12"/>
      <c r="E4" s="12"/>
    </row>
    <row r="5" spans="1:5" x14ac:dyDescent="0.35">
      <c r="A5" s="42">
        <v>3</v>
      </c>
      <c r="B5" s="12"/>
      <c r="C5" s="12"/>
      <c r="D5" s="12"/>
      <c r="E5" s="12"/>
    </row>
    <row r="6" spans="1:5" x14ac:dyDescent="0.35">
      <c r="A6" s="42">
        <v>4</v>
      </c>
      <c r="B6" s="42"/>
      <c r="C6" s="42"/>
      <c r="D6" s="42"/>
      <c r="E6" s="42"/>
    </row>
    <row r="7" spans="1:5" x14ac:dyDescent="0.35">
      <c r="A7" s="42">
        <v>5</v>
      </c>
      <c r="B7" s="12"/>
      <c r="C7" s="12"/>
      <c r="D7" s="12"/>
      <c r="E7" s="12"/>
    </row>
    <row r="8" spans="1:5" x14ac:dyDescent="0.35">
      <c r="A8" s="42">
        <v>6</v>
      </c>
      <c r="B8" s="12"/>
      <c r="C8" s="12"/>
      <c r="D8" s="12"/>
      <c r="E8" s="12"/>
    </row>
    <row r="9" spans="1:5" x14ac:dyDescent="0.35">
      <c r="A9" s="42">
        <v>7</v>
      </c>
      <c r="B9" s="12"/>
      <c r="C9" s="12"/>
      <c r="D9" s="12"/>
      <c r="E9" s="12"/>
    </row>
    <row r="10" spans="1:5" x14ac:dyDescent="0.35">
      <c r="A10" s="42">
        <v>8</v>
      </c>
      <c r="B10" s="42"/>
      <c r="C10" s="42"/>
      <c r="D10" s="12"/>
      <c r="E10" s="12"/>
    </row>
    <row r="11" spans="1:5" x14ac:dyDescent="0.35">
      <c r="A11" s="42">
        <v>9</v>
      </c>
      <c r="B11" s="42"/>
      <c r="C11" s="42"/>
      <c r="D11" s="42"/>
      <c r="E11" s="42"/>
    </row>
    <row r="12" spans="1:5" x14ac:dyDescent="0.35">
      <c r="A12" s="82">
        <v>10</v>
      </c>
      <c r="B12" s="82"/>
      <c r="C12" s="82"/>
      <c r="D12" s="177"/>
      <c r="E12" s="177"/>
    </row>
    <row r="14" spans="1:5" ht="13.15" x14ac:dyDescent="0.4">
      <c r="B14" s="147" t="s">
        <v>167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R25"/>
  <sheetViews>
    <sheetView showGridLines="0" workbookViewId="0">
      <selection activeCell="F20" sqref="F20"/>
    </sheetView>
  </sheetViews>
  <sheetFormatPr defaultRowHeight="12.75" x14ac:dyDescent="0.35"/>
  <cols>
    <col min="7" max="7" width="8.6640625" customWidth="1"/>
    <col min="12" max="18" width="7.265625" bestFit="1" customWidth="1"/>
  </cols>
  <sheetData>
    <row r="2" spans="2:18" ht="17.649999999999999" x14ac:dyDescent="0.5">
      <c r="B2" s="274">
        <v>7.67</v>
      </c>
      <c r="C2" s="277" t="s">
        <v>222</v>
      </c>
      <c r="D2" s="278"/>
      <c r="E2" s="278"/>
      <c r="F2" s="278"/>
      <c r="G2" s="279"/>
      <c r="H2" s="279"/>
      <c r="I2" s="279"/>
      <c r="J2" s="280"/>
    </row>
    <row r="3" spans="2:18" ht="15" x14ac:dyDescent="0.4">
      <c r="B3" s="275"/>
      <c r="C3" s="252" t="s">
        <v>198</v>
      </c>
      <c r="D3" s="252" t="s">
        <v>198</v>
      </c>
      <c r="E3" s="252" t="s">
        <v>198</v>
      </c>
      <c r="F3" s="252" t="s">
        <v>198</v>
      </c>
      <c r="G3" s="252" t="s">
        <v>198</v>
      </c>
      <c r="H3" s="252" t="s">
        <v>198</v>
      </c>
      <c r="I3" s="252" t="s">
        <v>198</v>
      </c>
      <c r="J3" s="252" t="s">
        <v>198</v>
      </c>
    </row>
    <row r="4" spans="2:18" ht="15" x14ac:dyDescent="0.4">
      <c r="B4" s="276"/>
      <c r="C4" s="252">
        <v>1</v>
      </c>
      <c r="D4" s="252">
        <v>2</v>
      </c>
      <c r="E4" s="252">
        <v>3</v>
      </c>
      <c r="F4" s="252">
        <v>4</v>
      </c>
      <c r="G4" s="252">
        <v>5</v>
      </c>
      <c r="H4" s="252">
        <v>6</v>
      </c>
      <c r="I4" s="252">
        <v>7</v>
      </c>
      <c r="J4" s="252">
        <v>8</v>
      </c>
      <c r="L4" s="255">
        <v>2</v>
      </c>
      <c r="M4" s="255">
        <v>3</v>
      </c>
      <c r="N4" s="255">
        <v>4</v>
      </c>
      <c r="O4" s="255">
        <v>5</v>
      </c>
      <c r="P4" s="255">
        <v>6</v>
      </c>
      <c r="Q4" s="255">
        <v>7</v>
      </c>
      <c r="R4" s="255">
        <v>8</v>
      </c>
    </row>
    <row r="5" spans="2:18" ht="15" x14ac:dyDescent="0.4">
      <c r="B5" s="252" t="s">
        <v>135</v>
      </c>
      <c r="C5" s="253">
        <v>400</v>
      </c>
      <c r="D5" s="254">
        <v>407.67</v>
      </c>
      <c r="E5" s="254">
        <v>415.34</v>
      </c>
      <c r="F5" s="254">
        <v>423.01</v>
      </c>
      <c r="G5" s="254">
        <v>430.68</v>
      </c>
      <c r="H5" s="254">
        <v>438.35</v>
      </c>
      <c r="I5" s="254">
        <v>446.02</v>
      </c>
      <c r="J5" s="254">
        <v>453.69</v>
      </c>
      <c r="L5" s="256">
        <v>407.67</v>
      </c>
      <c r="M5" s="256">
        <v>415.34</v>
      </c>
      <c r="N5" s="256">
        <v>423.01</v>
      </c>
      <c r="O5" s="256">
        <v>430.68</v>
      </c>
      <c r="P5" s="256">
        <v>438.35</v>
      </c>
      <c r="Q5" s="256">
        <v>446.02</v>
      </c>
      <c r="R5" s="256">
        <v>453.69</v>
      </c>
    </row>
    <row r="6" spans="2:18" ht="15" x14ac:dyDescent="0.4">
      <c r="B6" s="252" t="s">
        <v>136</v>
      </c>
      <c r="C6" s="253">
        <v>800</v>
      </c>
      <c r="D6" s="254">
        <v>815.34</v>
      </c>
      <c r="E6" s="254">
        <v>830.68</v>
      </c>
      <c r="F6" s="254">
        <v>846.02</v>
      </c>
      <c r="G6" s="254">
        <v>861.36</v>
      </c>
      <c r="H6" s="254">
        <v>876.7</v>
      </c>
      <c r="I6" s="254">
        <v>892.04</v>
      </c>
      <c r="J6" s="254">
        <v>907.38</v>
      </c>
      <c r="L6" s="256">
        <v>815.34</v>
      </c>
      <c r="M6" s="256">
        <f>M5+M5</f>
        <v>830.68</v>
      </c>
      <c r="N6" s="256">
        <f>N5+N5</f>
        <v>846.02</v>
      </c>
      <c r="O6" s="256">
        <f t="shared" ref="O6:R6" si="0">O5+O5</f>
        <v>861.36</v>
      </c>
      <c r="P6" s="256">
        <f t="shared" si="0"/>
        <v>876.7</v>
      </c>
      <c r="Q6" s="256">
        <f t="shared" si="0"/>
        <v>892.04</v>
      </c>
      <c r="R6" s="256">
        <f t="shared" si="0"/>
        <v>907.38</v>
      </c>
    </row>
    <row r="7" spans="2:18" ht="15" x14ac:dyDescent="0.4">
      <c r="B7" s="252" t="s">
        <v>137</v>
      </c>
      <c r="C7" s="253">
        <v>1200</v>
      </c>
      <c r="D7" s="254">
        <v>1223.01</v>
      </c>
      <c r="E7" s="254">
        <v>1246.02</v>
      </c>
      <c r="F7" s="254">
        <v>1269.03</v>
      </c>
      <c r="G7" s="254">
        <v>1292.04</v>
      </c>
      <c r="H7" s="254">
        <v>1315.0500000000002</v>
      </c>
      <c r="I7" s="254">
        <v>1338.06</v>
      </c>
      <c r="J7" s="254">
        <v>1361.07</v>
      </c>
      <c r="L7" s="256">
        <f>L6+L5</f>
        <v>1223.01</v>
      </c>
      <c r="M7" s="256">
        <f>M6+M5</f>
        <v>1246.02</v>
      </c>
      <c r="N7" s="256">
        <f>N6+N5</f>
        <v>1269.03</v>
      </c>
      <c r="O7" s="256">
        <f t="shared" ref="O7:R7" si="1">O6+O5</f>
        <v>1292.04</v>
      </c>
      <c r="P7" s="256">
        <f t="shared" si="1"/>
        <v>1315.0500000000002</v>
      </c>
      <c r="Q7" s="256">
        <f t="shared" si="1"/>
        <v>1338.06</v>
      </c>
      <c r="R7" s="256">
        <f t="shared" si="1"/>
        <v>1361.07</v>
      </c>
    </row>
    <row r="8" spans="2:18" ht="15" x14ac:dyDescent="0.4">
      <c r="B8" s="252" t="s">
        <v>138</v>
      </c>
      <c r="C8" s="253">
        <v>1600</v>
      </c>
      <c r="D8" s="254">
        <v>1630.68</v>
      </c>
      <c r="E8" s="254">
        <v>1661.36</v>
      </c>
      <c r="F8" s="254">
        <v>1692.04</v>
      </c>
      <c r="G8" s="254">
        <v>1722.72</v>
      </c>
      <c r="H8" s="254">
        <v>1753.4</v>
      </c>
      <c r="I8" s="254">
        <v>1784.08</v>
      </c>
      <c r="J8" s="254">
        <v>1814.76</v>
      </c>
      <c r="L8" s="256">
        <f>L7+L5</f>
        <v>1630.68</v>
      </c>
      <c r="M8" s="256">
        <f>M7+M5</f>
        <v>1661.36</v>
      </c>
      <c r="N8" s="256">
        <f>N7+N5</f>
        <v>1692.04</v>
      </c>
      <c r="O8" s="256">
        <f t="shared" ref="O8:R8" si="2">O7+O5</f>
        <v>1722.72</v>
      </c>
      <c r="P8" s="256">
        <f t="shared" si="2"/>
        <v>1753.4</v>
      </c>
      <c r="Q8" s="256">
        <f t="shared" si="2"/>
        <v>1784.08</v>
      </c>
      <c r="R8" s="256">
        <f t="shared" si="2"/>
        <v>1814.76</v>
      </c>
    </row>
    <row r="9" spans="2:18" ht="7.15" customHeight="1" x14ac:dyDescent="0.35"/>
    <row r="10" spans="2:18" s="245" customFormat="1" ht="15" customHeight="1" x14ac:dyDescent="0.35">
      <c r="B10" s="248" t="s">
        <v>211</v>
      </c>
    </row>
    <row r="11" spans="2:18" s="245" customFormat="1" ht="21" customHeight="1" x14ac:dyDescent="0.35">
      <c r="B11" s="248" t="s">
        <v>210</v>
      </c>
      <c r="I11" s="246"/>
    </row>
    <row r="12" spans="2:18" ht="15" x14ac:dyDescent="0.4">
      <c r="B12" s="249" t="s">
        <v>212</v>
      </c>
      <c r="C12" s="252" t="s">
        <v>0</v>
      </c>
    </row>
    <row r="13" spans="2:18" ht="15" x14ac:dyDescent="0.4">
      <c r="B13" s="250" t="s">
        <v>201</v>
      </c>
      <c r="C13" s="251" t="s">
        <v>213</v>
      </c>
    </row>
    <row r="14" spans="2:18" ht="15" x14ac:dyDescent="0.4">
      <c r="B14" s="250" t="s">
        <v>202</v>
      </c>
      <c r="C14" s="251" t="s">
        <v>214</v>
      </c>
    </row>
    <row r="15" spans="2:18" ht="15" x14ac:dyDescent="0.4">
      <c r="B15" s="250" t="s">
        <v>203</v>
      </c>
      <c r="C15" s="251" t="s">
        <v>215</v>
      </c>
    </row>
    <row r="16" spans="2:18" ht="15" x14ac:dyDescent="0.4">
      <c r="B16" s="250" t="s">
        <v>204</v>
      </c>
      <c r="C16" s="251" t="s">
        <v>216</v>
      </c>
    </row>
    <row r="17" spans="1:3" ht="15" x14ac:dyDescent="0.4">
      <c r="B17" s="251" t="s">
        <v>205</v>
      </c>
      <c r="C17" s="251" t="s">
        <v>217</v>
      </c>
    </row>
    <row r="18" spans="1:3" ht="15" x14ac:dyDescent="0.4">
      <c r="B18" s="250" t="s">
        <v>206</v>
      </c>
      <c r="C18" s="251" t="s">
        <v>218</v>
      </c>
    </row>
    <row r="19" spans="1:3" ht="15" x14ac:dyDescent="0.4">
      <c r="B19" s="250" t="s">
        <v>207</v>
      </c>
      <c r="C19" s="251" t="s">
        <v>219</v>
      </c>
    </row>
    <row r="20" spans="1:3" ht="15" x14ac:dyDescent="0.4">
      <c r="B20" s="250" t="s">
        <v>208</v>
      </c>
      <c r="C20" s="251" t="s">
        <v>220</v>
      </c>
    </row>
    <row r="21" spans="1:3" ht="15" x14ac:dyDescent="0.4">
      <c r="B21" s="250" t="s">
        <v>209</v>
      </c>
      <c r="C21" s="251" t="s">
        <v>221</v>
      </c>
    </row>
    <row r="22" spans="1:3" ht="6.4" customHeight="1" x14ac:dyDescent="0.35"/>
    <row r="23" spans="1:3" ht="15" x14ac:dyDescent="0.4">
      <c r="A23" s="244"/>
      <c r="B23" s="247"/>
    </row>
    <row r="24" spans="1:3" ht="15" x14ac:dyDescent="0.4">
      <c r="B24" s="247" t="s">
        <v>223</v>
      </c>
    </row>
    <row r="25" spans="1:3" ht="15" x14ac:dyDescent="0.4">
      <c r="B25" s="257" t="s">
        <v>224</v>
      </c>
    </row>
  </sheetData>
  <mergeCells count="2">
    <mergeCell ref="B2:B4"/>
    <mergeCell ref="C2:J2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205D88DC4F44CB1CA8437F92B0221" ma:contentTypeVersion="12" ma:contentTypeDescription="Create a new document." ma:contentTypeScope="" ma:versionID="1bc403a63dcc5c0aa36036e7da6922e8">
  <xsd:schema xmlns:xsd="http://www.w3.org/2001/XMLSchema" xmlns:xs="http://www.w3.org/2001/XMLSchema" xmlns:p="http://schemas.microsoft.com/office/2006/metadata/properties" xmlns:ns3="ef277e87-290d-49c5-91d0-3912be04ccbd" xmlns:ns4="93868ba0-4f09-432e-b4a8-1e7798b1a206" targetNamespace="http://schemas.microsoft.com/office/2006/metadata/properties" ma:root="true" ma:fieldsID="0528c6be03519443c219321ae5a9f472" ns3:_="" ns4:_="">
    <xsd:import namespace="ef277e87-290d-49c5-91d0-3912be04ccbd"/>
    <xsd:import namespace="93868ba0-4f09-432e-b4a8-1e7798b1a2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77e87-290d-49c5-91d0-3912be04c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68ba0-4f09-432e-b4a8-1e7798b1a2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4B9D1-27AC-43FD-ADAC-A8E3E571C89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f277e87-290d-49c5-91d0-3912be04ccbd"/>
    <ds:schemaRef ds:uri="93868ba0-4f09-432e-b4a8-1e7798b1a20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4BF1C1-9FB4-475A-BA8E-096FC012E764}">
  <ds:schemaRefs>
    <ds:schemaRef ds:uri="http://purl.org/dc/terms/"/>
    <ds:schemaRef ds:uri="93868ba0-4f09-432e-b4a8-1e7798b1a206"/>
    <ds:schemaRef ds:uri="ef277e87-290d-49c5-91d0-3912be04ccbd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CAE164-3C4B-42CE-8798-DEE2964B08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RULES</vt:lpstr>
      <vt:lpstr>Race 1</vt:lpstr>
      <vt:lpstr>Race 2</vt:lpstr>
      <vt:lpstr>Race 3</vt:lpstr>
      <vt:lpstr>Race 4</vt:lpstr>
      <vt:lpstr>Race 5</vt:lpstr>
      <vt:lpstr>Race 6</vt:lpstr>
      <vt:lpstr>Overall</vt:lpstr>
      <vt:lpstr>Proposed TABLES</vt:lpstr>
      <vt:lpstr>Best Performance</vt:lpstr>
      <vt:lpstr>Track Running</vt:lpstr>
    </vt:vector>
  </TitlesOfParts>
  <Company>Aluminum Company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reessp</dc:creator>
  <cp:lastModifiedBy>Paul Rees</cp:lastModifiedBy>
  <cp:lastPrinted>2022-01-27T12:59:07Z</cp:lastPrinted>
  <dcterms:created xsi:type="dcterms:W3CDTF">2002-06-20T15:07:26Z</dcterms:created>
  <dcterms:modified xsi:type="dcterms:W3CDTF">2022-04-01T12:31:52Z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0x010100739205D88DC4F44CB1CA8437F92B0221</vt:lpwstr>
  </property>
</Properties>
</file>